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9320" windowHeight="13140"/>
  </bookViews>
  <sheets>
    <sheet name="12а" sheetId="1" r:id="rId1"/>
    <sheet name="13а" sheetId="2" r:id="rId2"/>
    <sheet name="14а" sheetId="3" r:id="rId3"/>
    <sheet name="15а" sheetId="4" r:id="rId4"/>
    <sheet name="16а" sheetId="5" r:id="rId5"/>
    <sheet name="порівняння" sheetId="6" r:id="rId6"/>
    <sheet name="Лист1" sheetId="7" r:id="rId7"/>
  </sheets>
  <calcPr calcId="144525" refMode="R1C1"/>
</workbook>
</file>

<file path=xl/calcChain.xml><?xml version="1.0" encoding="utf-8"?>
<calcChain xmlns="http://schemas.openxmlformats.org/spreadsheetml/2006/main">
  <c r="Z291" i="1" l="1"/>
  <c r="Z72" i="5" l="1"/>
  <c r="Z58" i="5"/>
  <c r="X88" i="4"/>
  <c r="X87" i="4"/>
  <c r="X86" i="4"/>
  <c r="X223" i="1"/>
  <c r="X222" i="1"/>
  <c r="X221" i="1"/>
  <c r="X349" i="2"/>
  <c r="Y260" i="2"/>
  <c r="Y261" i="2"/>
  <c r="W170" i="2"/>
  <c r="W169" i="2"/>
  <c r="W168" i="2"/>
  <c r="X113" i="2"/>
  <c r="Y113" i="2"/>
  <c r="X97" i="1" l="1"/>
  <c r="Z116" i="3"/>
  <c r="X43" i="4"/>
  <c r="X36" i="4"/>
  <c r="X184" i="1"/>
  <c r="W324" i="2"/>
  <c r="W287" i="2"/>
  <c r="W281" i="2"/>
  <c r="W276" i="2"/>
  <c r="X60" i="5" l="1"/>
  <c r="G60" i="5"/>
  <c r="P60" i="5" s="1"/>
  <c r="G58" i="5"/>
  <c r="Y58" i="5" s="1"/>
  <c r="G41" i="5"/>
  <c r="Y41" i="5" s="1"/>
  <c r="G37" i="5"/>
  <c r="Y37" i="5" s="1"/>
  <c r="Y38" i="5" s="1"/>
  <c r="Z36" i="5"/>
  <c r="G35" i="5"/>
  <c r="X35" i="5" s="1"/>
  <c r="G18" i="5"/>
  <c r="Y18" i="5" s="1"/>
  <c r="G14" i="5"/>
  <c r="X14" i="5" s="1"/>
  <c r="G12" i="5"/>
  <c r="Y12" i="5" s="1"/>
  <c r="G95" i="4"/>
  <c r="X95" i="4" s="1"/>
  <c r="L88" i="4"/>
  <c r="G88" i="4"/>
  <c r="P88" i="4" s="1"/>
  <c r="G81" i="4"/>
  <c r="Y81" i="4" s="1"/>
  <c r="Y82" i="4" s="1"/>
  <c r="Y14" i="5" l="1"/>
  <c r="L14" i="5"/>
  <c r="T14" i="5"/>
  <c r="Z14" i="5" s="1"/>
  <c r="L60" i="5"/>
  <c r="T60" i="5"/>
  <c r="Z60" i="5" s="1"/>
  <c r="Y60" i="5"/>
  <c r="P58" i="5"/>
  <c r="L58" i="5"/>
  <c r="T58" i="5"/>
  <c r="Y56" i="5"/>
  <c r="Y42" i="5"/>
  <c r="P41" i="5"/>
  <c r="X41" i="5"/>
  <c r="L41" i="5"/>
  <c r="T41" i="5"/>
  <c r="Z41" i="5" s="1"/>
  <c r="P37" i="5"/>
  <c r="X37" i="5"/>
  <c r="L37" i="5"/>
  <c r="T37" i="5"/>
  <c r="Z37" i="5" s="1"/>
  <c r="Z38" i="5" s="1"/>
  <c r="T35" i="5"/>
  <c r="Z35" i="5" s="1"/>
  <c r="L35" i="5"/>
  <c r="Y35" i="5"/>
  <c r="P35" i="5"/>
  <c r="L95" i="4"/>
  <c r="T95" i="4"/>
  <c r="Z95" i="4" s="1"/>
  <c r="Y95" i="4"/>
  <c r="P95" i="4"/>
  <c r="T88" i="4"/>
  <c r="Z88" i="4" s="1"/>
  <c r="Y88" i="4"/>
  <c r="Y89" i="4" s="1"/>
  <c r="P81" i="4"/>
  <c r="X81" i="4"/>
  <c r="L81" i="4"/>
  <c r="T81" i="4"/>
  <c r="Z81" i="4" s="1"/>
  <c r="Z82" i="4" s="1"/>
  <c r="Y33" i="5"/>
  <c r="P12" i="5"/>
  <c r="X12" i="5"/>
  <c r="P18" i="5"/>
  <c r="X18" i="5"/>
  <c r="L12" i="5"/>
  <c r="T12" i="5"/>
  <c r="P14" i="5"/>
  <c r="L18" i="5"/>
  <c r="T18" i="5"/>
  <c r="Z18" i="5" s="1"/>
  <c r="G74" i="4"/>
  <c r="X74" i="4" s="1"/>
  <c r="G69" i="4"/>
  <c r="Y69" i="4" s="1"/>
  <c r="Y65" i="4"/>
  <c r="Y66" i="4" s="1"/>
  <c r="G65" i="4"/>
  <c r="T65" i="4" s="1"/>
  <c r="G63" i="4"/>
  <c r="G43" i="4"/>
  <c r="Y43" i="4" s="1"/>
  <c r="G36" i="4"/>
  <c r="Y36" i="4" s="1"/>
  <c r="X29" i="4"/>
  <c r="G29" i="4"/>
  <c r="Y29" i="4" s="1"/>
  <c r="Y30" i="4" s="1"/>
  <c r="Y23" i="4"/>
  <c r="Y24" i="4" s="1"/>
  <c r="X23" i="4"/>
  <c r="T23" i="4"/>
  <c r="P23" i="4"/>
  <c r="L23" i="4"/>
  <c r="G23" i="4"/>
  <c r="G18" i="4"/>
  <c r="Y18" i="4" s="1"/>
  <c r="Y19" i="4" s="1"/>
  <c r="G14" i="4"/>
  <c r="X14" i="4" s="1"/>
  <c r="G12" i="4"/>
  <c r="Y12" i="4" s="1"/>
  <c r="Y61" i="5" l="1"/>
  <c r="Z61" i="5"/>
  <c r="Z56" i="5"/>
  <c r="Z42" i="5"/>
  <c r="Y113" i="4"/>
  <c r="Y96" i="4"/>
  <c r="Z113" i="4"/>
  <c r="Z118" i="4" s="1"/>
  <c r="I8" i="6" s="1"/>
  <c r="Z96" i="4"/>
  <c r="T74" i="4"/>
  <c r="Z74" i="4" s="1"/>
  <c r="Z75" i="4" s="1"/>
  <c r="L74" i="4"/>
  <c r="Y74" i="4"/>
  <c r="Y75" i="4" s="1"/>
  <c r="P74" i="4"/>
  <c r="Y61" i="4"/>
  <c r="Y44" i="4"/>
  <c r="P43" i="4"/>
  <c r="L43" i="4"/>
  <c r="T43" i="4"/>
  <c r="Z43" i="4" s="1"/>
  <c r="Z61" i="4" s="1"/>
  <c r="P29" i="4"/>
  <c r="L29" i="4"/>
  <c r="T29" i="4"/>
  <c r="Z29" i="4" s="1"/>
  <c r="Z30" i="4" s="1"/>
  <c r="Z23" i="4"/>
  <c r="Z24" i="4" s="1"/>
  <c r="P18" i="4"/>
  <c r="X18" i="4"/>
  <c r="L18" i="4"/>
  <c r="T18" i="4"/>
  <c r="Z18" i="4" s="1"/>
  <c r="Z19" i="4" s="1"/>
  <c r="T14" i="4"/>
  <c r="Z14" i="4" s="1"/>
  <c r="Z15" i="4" s="1"/>
  <c r="L14" i="4"/>
  <c r="Y14" i="4"/>
  <c r="Y15" i="4" s="1"/>
  <c r="P14" i="4"/>
  <c r="P12" i="4"/>
  <c r="X12" i="4"/>
  <c r="L12" i="4"/>
  <c r="T12" i="4"/>
  <c r="Z12" i="4" s="1"/>
  <c r="Z33" i="5"/>
  <c r="Z12" i="5"/>
  <c r="P69" i="4"/>
  <c r="X69" i="4"/>
  <c r="L69" i="4"/>
  <c r="T69" i="4"/>
  <c r="Z69" i="4" s="1"/>
  <c r="P65" i="4"/>
  <c r="X65" i="4"/>
  <c r="Z65" i="4" s="1"/>
  <c r="L65" i="4"/>
  <c r="P36" i="4"/>
  <c r="L36" i="4"/>
  <c r="T36" i="4"/>
  <c r="Z106" i="3"/>
  <c r="G102" i="3"/>
  <c r="Y102" i="3" s="1"/>
  <c r="L101" i="3"/>
  <c r="G100" i="3"/>
  <c r="X100" i="3" s="1"/>
  <c r="G80" i="3"/>
  <c r="X80" i="3" s="1"/>
  <c r="G73" i="3"/>
  <c r="Y73" i="3" s="1"/>
  <c r="Y74" i="3" s="1"/>
  <c r="G66" i="3"/>
  <c r="X66" i="3" s="1"/>
  <c r="G60" i="3"/>
  <c r="G55" i="3"/>
  <c r="Y55" i="3" s="1"/>
  <c r="Y56" i="3" s="1"/>
  <c r="G51" i="3"/>
  <c r="X51" i="3" s="1"/>
  <c r="G49" i="3"/>
  <c r="X49" i="3" s="1"/>
  <c r="G29" i="3"/>
  <c r="P29" i="3" s="1"/>
  <c r="G23" i="3"/>
  <c r="P23" i="3" s="1"/>
  <c r="G18" i="3"/>
  <c r="Y18" i="3" s="1"/>
  <c r="G14" i="3"/>
  <c r="Y14" i="3" s="1"/>
  <c r="Z79" i="5" l="1"/>
  <c r="Z75" i="5"/>
  <c r="Y79" i="5"/>
  <c r="Y75" i="5"/>
  <c r="Y118" i="4"/>
  <c r="Y114" i="4"/>
  <c r="T80" i="3"/>
  <c r="Z80" i="3" s="1"/>
  <c r="L80" i="3"/>
  <c r="Y80" i="3"/>
  <c r="Y98" i="3" s="1"/>
  <c r="Y99" i="3" s="1"/>
  <c r="P80" i="3"/>
  <c r="T66" i="3"/>
  <c r="Z66" i="3" s="1"/>
  <c r="Z67" i="3" s="1"/>
  <c r="L66" i="3"/>
  <c r="Y66" i="3"/>
  <c r="Y67" i="3" s="1"/>
  <c r="P66" i="3"/>
  <c r="Y60" i="3"/>
  <c r="Y61" i="3" s="1"/>
  <c r="T60" i="3"/>
  <c r="P60" i="3"/>
  <c r="X60" i="3"/>
  <c r="L60" i="3"/>
  <c r="Z60" i="3"/>
  <c r="Z61" i="3" s="1"/>
  <c r="P55" i="3"/>
  <c r="X55" i="3"/>
  <c r="L55" i="3"/>
  <c r="T55" i="3"/>
  <c r="Z55" i="3" s="1"/>
  <c r="Z56" i="3" s="1"/>
  <c r="L51" i="3"/>
  <c r="T51" i="3"/>
  <c r="Z51" i="3" s="1"/>
  <c r="Z52" i="3" s="1"/>
  <c r="Y51" i="3"/>
  <c r="Y52" i="3" s="1"/>
  <c r="P51" i="3"/>
  <c r="T49" i="3"/>
  <c r="Z49" i="3" s="1"/>
  <c r="L49" i="3"/>
  <c r="Y49" i="3"/>
  <c r="P49" i="3"/>
  <c r="L29" i="3"/>
  <c r="Y29" i="3"/>
  <c r="Y47" i="3" s="1"/>
  <c r="Y48" i="3" s="1"/>
  <c r="T29" i="3"/>
  <c r="L23" i="3"/>
  <c r="Y103" i="3"/>
  <c r="Y115" i="3"/>
  <c r="P102" i="3"/>
  <c r="X102" i="3"/>
  <c r="L102" i="3"/>
  <c r="T102" i="3"/>
  <c r="Z102" i="3" s="1"/>
  <c r="L100" i="3"/>
  <c r="T100" i="3"/>
  <c r="Z100" i="3" s="1"/>
  <c r="Y100" i="3"/>
  <c r="P100" i="3"/>
  <c r="P73" i="3"/>
  <c r="X73" i="3"/>
  <c r="L73" i="3"/>
  <c r="T73" i="3"/>
  <c r="Z73" i="3" s="1"/>
  <c r="Z74" i="3" s="1"/>
  <c r="T23" i="3"/>
  <c r="Y23" i="3"/>
  <c r="P18" i="3"/>
  <c r="X18" i="3"/>
  <c r="L18" i="3"/>
  <c r="T18" i="3"/>
  <c r="Z18" i="3" s="1"/>
  <c r="P14" i="3"/>
  <c r="X14" i="3"/>
  <c r="L14" i="3"/>
  <c r="T14" i="3"/>
  <c r="Z14" i="3" s="1"/>
  <c r="G12" i="3"/>
  <c r="X12" i="3" s="1"/>
  <c r="F357" i="2"/>
  <c r="W357" i="2" s="1"/>
  <c r="F353" i="2"/>
  <c r="X353" i="2" s="1"/>
  <c r="W331" i="2"/>
  <c r="F331" i="2"/>
  <c r="O331" i="2" s="1"/>
  <c r="F324" i="2"/>
  <c r="X324" i="2" s="1"/>
  <c r="X325" i="2" s="1"/>
  <c r="W318" i="2"/>
  <c r="F318" i="2"/>
  <c r="O318" i="2" s="1"/>
  <c r="F313" i="2"/>
  <c r="X313" i="2" s="1"/>
  <c r="X314" i="2" s="1"/>
  <c r="F309" i="2"/>
  <c r="W309" i="2" s="1"/>
  <c r="F307" i="2"/>
  <c r="W307" i="2" s="1"/>
  <c r="F270" i="2"/>
  <c r="W270" i="2" s="1"/>
  <c r="F287" i="2"/>
  <c r="X287" i="2" s="1"/>
  <c r="K281" i="2"/>
  <c r="F281" i="2"/>
  <c r="O281" i="2" s="1"/>
  <c r="F276" i="2"/>
  <c r="X276" i="2" s="1"/>
  <c r="X277" i="2" s="1"/>
  <c r="F272" i="2"/>
  <c r="W272" i="2" s="1"/>
  <c r="F269" i="2"/>
  <c r="X269" i="2" s="1"/>
  <c r="F244" i="2"/>
  <c r="X244" i="2" s="1"/>
  <c r="F237" i="2"/>
  <c r="O237" i="2" s="1"/>
  <c r="F230" i="2"/>
  <c r="O230" i="2" s="1"/>
  <c r="F223" i="2"/>
  <c r="O223" i="2" s="1"/>
  <c r="F216" i="2"/>
  <c r="K216" i="2" s="1"/>
  <c r="F210" i="2"/>
  <c r="S210" i="2" s="1"/>
  <c r="F204" i="2"/>
  <c r="K204" i="2" s="1"/>
  <c r="F199" i="2"/>
  <c r="W199" i="2" s="1"/>
  <c r="F177" i="2"/>
  <c r="O177" i="2" s="1"/>
  <c r="J8" i="6" l="1"/>
  <c r="J9" i="6" s="1"/>
  <c r="Y80" i="5"/>
  <c r="K8" i="6"/>
  <c r="K9" i="6" s="1"/>
  <c r="Z80" i="5"/>
  <c r="H8" i="6"/>
  <c r="H9" i="6" s="1"/>
  <c r="Y119" i="4"/>
  <c r="Y81" i="3"/>
  <c r="Z98" i="3"/>
  <c r="Z99" i="3" s="1"/>
  <c r="Z81" i="3"/>
  <c r="S309" i="2"/>
  <c r="Y309" i="2" s="1"/>
  <c r="Y310" i="2" s="1"/>
  <c r="K309" i="2"/>
  <c r="X309" i="2"/>
  <c r="X310" i="2" s="1"/>
  <c r="O309" i="2"/>
  <c r="S307" i="2"/>
  <c r="Y307" i="2" s="1"/>
  <c r="K307" i="2"/>
  <c r="X307" i="2"/>
  <c r="O307" i="2"/>
  <c r="S270" i="2"/>
  <c r="Y270" i="2" s="1"/>
  <c r="K270" i="2"/>
  <c r="X270" i="2"/>
  <c r="X305" i="2" s="1"/>
  <c r="X306" i="2" s="1"/>
  <c r="O270" i="2"/>
  <c r="K199" i="2"/>
  <c r="Z115" i="3"/>
  <c r="Z103" i="3"/>
  <c r="Y120" i="3"/>
  <c r="Y116" i="3"/>
  <c r="S357" i="2"/>
  <c r="Y357" i="2" s="1"/>
  <c r="K357" i="2"/>
  <c r="X357" i="2"/>
  <c r="O357" i="2"/>
  <c r="O353" i="2"/>
  <c r="W353" i="2"/>
  <c r="K353" i="2"/>
  <c r="S353" i="2"/>
  <c r="Y353" i="2" s="1"/>
  <c r="S331" i="2"/>
  <c r="Y331" i="2" s="1"/>
  <c r="X331" i="2"/>
  <c r="K331" i="2"/>
  <c r="X332" i="2"/>
  <c r="O324" i="2"/>
  <c r="K324" i="2"/>
  <c r="S324" i="2"/>
  <c r="Y324" i="2" s="1"/>
  <c r="Y325" i="2" s="1"/>
  <c r="S318" i="2"/>
  <c r="Y318" i="2" s="1"/>
  <c r="Y319" i="2" s="1"/>
  <c r="X318" i="2"/>
  <c r="X319" i="2" s="1"/>
  <c r="K318" i="2"/>
  <c r="O313" i="2"/>
  <c r="W313" i="2"/>
  <c r="K313" i="2"/>
  <c r="S313" i="2"/>
  <c r="Y313" i="2" s="1"/>
  <c r="Y314" i="2" s="1"/>
  <c r="X288" i="2"/>
  <c r="O287" i="2"/>
  <c r="K287" i="2"/>
  <c r="S287" i="2"/>
  <c r="Y287" i="2" s="1"/>
  <c r="S281" i="2"/>
  <c r="Y281" i="2" s="1"/>
  <c r="Y282" i="2" s="1"/>
  <c r="X281" i="2"/>
  <c r="X282" i="2" s="1"/>
  <c r="O276" i="2"/>
  <c r="K276" i="2"/>
  <c r="S276" i="2"/>
  <c r="Y276" i="2" s="1"/>
  <c r="Y277" i="2" s="1"/>
  <c r="S272" i="2"/>
  <c r="Y272" i="2" s="1"/>
  <c r="Y273" i="2" s="1"/>
  <c r="K272" i="2"/>
  <c r="X272" i="2"/>
  <c r="X273" i="2" s="1"/>
  <c r="O272" i="2"/>
  <c r="X237" i="2"/>
  <c r="K237" i="2"/>
  <c r="S237" i="2"/>
  <c r="K223" i="2"/>
  <c r="X223" i="2"/>
  <c r="S223" i="2"/>
  <c r="X204" i="2"/>
  <c r="L12" i="3"/>
  <c r="Y12" i="3"/>
  <c r="T12" i="3"/>
  <c r="Z12" i="3" s="1"/>
  <c r="P12" i="3"/>
  <c r="X177" i="2"/>
  <c r="O244" i="2"/>
  <c r="O269" i="2"/>
  <c r="W269" i="2"/>
  <c r="K177" i="2"/>
  <c r="X199" i="2"/>
  <c r="S204" i="2"/>
  <c r="S216" i="2"/>
  <c r="X216" i="2"/>
  <c r="K230" i="2"/>
  <c r="S230" i="2"/>
  <c r="X230" i="2"/>
  <c r="K244" i="2"/>
  <c r="S244" i="2"/>
  <c r="K269" i="2"/>
  <c r="S269" i="2"/>
  <c r="Y269" i="2" s="1"/>
  <c r="O210" i="2"/>
  <c r="X210" i="2"/>
  <c r="O216" i="2"/>
  <c r="S177" i="2"/>
  <c r="S199" i="2"/>
  <c r="K210" i="2"/>
  <c r="Y199" i="2"/>
  <c r="O204" i="2"/>
  <c r="O199" i="2"/>
  <c r="F170" i="2"/>
  <c r="X170" i="2" s="1"/>
  <c r="F163" i="2"/>
  <c r="O163" i="2" s="1"/>
  <c r="F157" i="2"/>
  <c r="O157" i="2" s="1"/>
  <c r="K152" i="2"/>
  <c r="F152" i="2"/>
  <c r="W152" i="2" s="1"/>
  <c r="F148" i="2"/>
  <c r="W148" i="2" s="1"/>
  <c r="F146" i="2"/>
  <c r="X146" i="2" s="1"/>
  <c r="F126" i="2"/>
  <c r="O126" i="2" s="1"/>
  <c r="F119" i="2"/>
  <c r="O119" i="2" s="1"/>
  <c r="X112" i="2"/>
  <c r="S112" i="2"/>
  <c r="O112" i="2"/>
  <c r="K112" i="2"/>
  <c r="F105" i="2"/>
  <c r="X105" i="2" s="1"/>
  <c r="F98" i="2"/>
  <c r="O98" i="2" s="1"/>
  <c r="F92" i="2"/>
  <c r="X92" i="2" s="1"/>
  <c r="F86" i="2"/>
  <c r="O86" i="2" s="1"/>
  <c r="F81" i="2"/>
  <c r="O81" i="2" s="1"/>
  <c r="F59" i="2"/>
  <c r="O59" i="2" s="1"/>
  <c r="F52" i="2"/>
  <c r="X52" i="2" s="1"/>
  <c r="F45" i="2"/>
  <c r="O45" i="2" s="1"/>
  <c r="F38" i="2"/>
  <c r="O38" i="2" s="1"/>
  <c r="F31" i="2"/>
  <c r="O31" i="2" s="1"/>
  <c r="F25" i="2"/>
  <c r="O25" i="2" s="1"/>
  <c r="F19" i="2"/>
  <c r="O19" i="2" s="1"/>
  <c r="F14" i="2"/>
  <c r="O14" i="2" s="1"/>
  <c r="Z120" i="3" l="1"/>
  <c r="Z121" i="3" s="1"/>
  <c r="X350" i="2"/>
  <c r="Y349" i="2"/>
  <c r="Y350" i="2" s="1"/>
  <c r="X148" i="2"/>
  <c r="Y121" i="3"/>
  <c r="F8" i="6"/>
  <c r="F9" i="6" s="1"/>
  <c r="G8" i="6"/>
  <c r="G9" i="6" s="1"/>
  <c r="Y332" i="2"/>
  <c r="Y305" i="2"/>
  <c r="Y306" i="2" s="1"/>
  <c r="Y288" i="2"/>
  <c r="K148" i="2"/>
  <c r="S163" i="2"/>
  <c r="S148" i="2"/>
  <c r="S152" i="2"/>
  <c r="K163" i="2"/>
  <c r="X163" i="2"/>
  <c r="Y148" i="2"/>
  <c r="Y152" i="2"/>
  <c r="X59" i="2"/>
  <c r="X77" i="2" s="1"/>
  <c r="O146" i="2"/>
  <c r="W146" i="2"/>
  <c r="K31" i="2"/>
  <c r="K59" i="2"/>
  <c r="K146" i="2"/>
  <c r="S146" i="2"/>
  <c r="Y146" i="2" s="1"/>
  <c r="O148" i="2"/>
  <c r="O152" i="2"/>
  <c r="X31" i="2"/>
  <c r="X157" i="2"/>
  <c r="X195" i="2" s="1"/>
  <c r="X362" i="2" s="1"/>
  <c r="B8" i="6" s="1"/>
  <c r="B9" i="6" s="1"/>
  <c r="O170" i="2"/>
  <c r="K157" i="2"/>
  <c r="K170" i="2"/>
  <c r="S170" i="2"/>
  <c r="S157" i="2"/>
  <c r="K98" i="2"/>
  <c r="X98" i="2"/>
  <c r="S19" i="2"/>
  <c r="S86" i="2"/>
  <c r="S119" i="2"/>
  <c r="K19" i="2"/>
  <c r="X19" i="2"/>
  <c r="S31" i="2"/>
  <c r="K45" i="2"/>
  <c r="X45" i="2"/>
  <c r="S59" i="2"/>
  <c r="K86" i="2"/>
  <c r="X86" i="2"/>
  <c r="S98" i="2"/>
  <c r="K119" i="2"/>
  <c r="X119" i="2"/>
  <c r="S45" i="2"/>
  <c r="X14" i="2"/>
  <c r="S14" i="2"/>
  <c r="K14" i="2"/>
  <c r="W14" i="2"/>
  <c r="O52" i="2"/>
  <c r="W81" i="2"/>
  <c r="O92" i="2"/>
  <c r="O105" i="2"/>
  <c r="K25" i="2"/>
  <c r="S25" i="2"/>
  <c r="X25" i="2"/>
  <c r="K38" i="2"/>
  <c r="S38" i="2"/>
  <c r="X38" i="2"/>
  <c r="K52" i="2"/>
  <c r="S52" i="2"/>
  <c r="K81" i="2"/>
  <c r="S81" i="2"/>
  <c r="Y81" i="2" s="1"/>
  <c r="X81" i="2"/>
  <c r="K92" i="2"/>
  <c r="S92" i="2"/>
  <c r="K105" i="2"/>
  <c r="S105" i="2"/>
  <c r="K126" i="2"/>
  <c r="S126" i="2"/>
  <c r="X126" i="2"/>
  <c r="X144" i="2" s="1"/>
  <c r="Z315" i="1"/>
  <c r="Y315" i="1"/>
  <c r="G312" i="1"/>
  <c r="X312" i="1" s="1"/>
  <c r="G290" i="1"/>
  <c r="P290" i="1" s="1"/>
  <c r="G285" i="1"/>
  <c r="X285" i="1" s="1"/>
  <c r="G260" i="1"/>
  <c r="P260" i="1" s="1"/>
  <c r="G254" i="1"/>
  <c r="P254" i="1" s="1"/>
  <c r="G249" i="1"/>
  <c r="X249" i="1" s="1"/>
  <c r="G245" i="1"/>
  <c r="X245" i="1" s="1"/>
  <c r="G243" i="1"/>
  <c r="X243" i="1" s="1"/>
  <c r="G223" i="1"/>
  <c r="P223" i="1" s="1"/>
  <c r="G217" i="1"/>
  <c r="Y217" i="1" s="1"/>
  <c r="G212" i="1"/>
  <c r="X212" i="1" s="1"/>
  <c r="G208" i="1"/>
  <c r="X208" i="1" s="1"/>
  <c r="G206" i="1"/>
  <c r="X206" i="1" s="1"/>
  <c r="G191" i="1"/>
  <c r="Y191" i="1" s="1"/>
  <c r="Y204" i="1" s="1"/>
  <c r="G184" i="1"/>
  <c r="Y184" i="1" s="1"/>
  <c r="G178" i="1"/>
  <c r="Y178" i="1" s="1"/>
  <c r="G173" i="1"/>
  <c r="X173" i="1" s="1"/>
  <c r="G169" i="1"/>
  <c r="X169" i="1" s="1"/>
  <c r="G167" i="1"/>
  <c r="Y167" i="1" s="1"/>
  <c r="G168" i="1"/>
  <c r="G147" i="1"/>
  <c r="P147" i="1" s="1"/>
  <c r="G140" i="1"/>
  <c r="P140" i="1" s="1"/>
  <c r="G134" i="1"/>
  <c r="P134" i="1" s="1"/>
  <c r="G129" i="1"/>
  <c r="X129" i="1" s="1"/>
  <c r="G123" i="1"/>
  <c r="X123" i="1" s="1"/>
  <c r="G125" i="1"/>
  <c r="X125" i="1" s="1"/>
  <c r="G103" i="1"/>
  <c r="Y103" i="1" s="1"/>
  <c r="G97" i="1"/>
  <c r="P97" i="1" s="1"/>
  <c r="G92" i="1"/>
  <c r="Y92" i="1" s="1"/>
  <c r="G89" i="1"/>
  <c r="L89" i="1" s="1"/>
  <c r="Y69" i="1"/>
  <c r="T69" i="1"/>
  <c r="P69" i="1"/>
  <c r="L69" i="1"/>
  <c r="G63" i="1"/>
  <c r="Y63" i="1" s="1"/>
  <c r="G58" i="1"/>
  <c r="X58" i="1" s="1"/>
  <c r="G55" i="1"/>
  <c r="L55" i="1" s="1"/>
  <c r="G32" i="1"/>
  <c r="P32" i="1" s="1"/>
  <c r="G31" i="1"/>
  <c r="P31" i="1" s="1"/>
  <c r="G25" i="1"/>
  <c r="P25" i="1" s="1"/>
  <c r="G19" i="1"/>
  <c r="Y19" i="1" s="1"/>
  <c r="G14" i="1"/>
  <c r="X14" i="1" s="1"/>
  <c r="Y290" i="1" l="1"/>
  <c r="Y306" i="1" s="1"/>
  <c r="L290" i="1"/>
  <c r="T290" i="1"/>
  <c r="T260" i="1"/>
  <c r="L260" i="1"/>
  <c r="Y260" i="1"/>
  <c r="Y278" i="1" s="1"/>
  <c r="L249" i="1"/>
  <c r="Y249" i="1"/>
  <c r="T249" i="1"/>
  <c r="Z249" i="1" s="1"/>
  <c r="L243" i="1"/>
  <c r="Y243" i="1"/>
  <c r="T243" i="1"/>
  <c r="Z243" i="1" s="1"/>
  <c r="L223" i="1"/>
  <c r="Y223" i="1"/>
  <c r="Y241" i="1" s="1"/>
  <c r="Y121" i="1"/>
  <c r="L8" i="6"/>
  <c r="L9" i="6" s="1"/>
  <c r="X363" i="2"/>
  <c r="Y14" i="2"/>
  <c r="P245" i="1"/>
  <c r="L212" i="1"/>
  <c r="Y212" i="1"/>
  <c r="T223" i="1"/>
  <c r="P243" i="1"/>
  <c r="L245" i="1"/>
  <c r="T245" i="1"/>
  <c r="Z245" i="1" s="1"/>
  <c r="Y245" i="1"/>
  <c r="P249" i="1"/>
  <c r="L254" i="1"/>
  <c r="T254" i="1"/>
  <c r="Y254" i="1"/>
  <c r="L285" i="1"/>
  <c r="T285" i="1"/>
  <c r="Z285" i="1" s="1"/>
  <c r="Y285" i="1"/>
  <c r="L312" i="1"/>
  <c r="T312" i="1"/>
  <c r="Z312" i="1" s="1"/>
  <c r="Z317" i="1" s="1"/>
  <c r="E8" i="6" s="1"/>
  <c r="Y312" i="1"/>
  <c r="Y317" i="1" s="1"/>
  <c r="T212" i="1"/>
  <c r="Z212" i="1" s="1"/>
  <c r="P285" i="1"/>
  <c r="P312" i="1"/>
  <c r="P217" i="1"/>
  <c r="L169" i="1"/>
  <c r="T206" i="1"/>
  <c r="P212" i="1"/>
  <c r="L217" i="1"/>
  <c r="T217" i="1"/>
  <c r="L125" i="1"/>
  <c r="Y169" i="1"/>
  <c r="L206" i="1"/>
  <c r="Y206" i="1"/>
  <c r="Z206" i="1"/>
  <c r="P208" i="1"/>
  <c r="Y55" i="1"/>
  <c r="X55" i="1"/>
  <c r="T89" i="1"/>
  <c r="L140" i="1"/>
  <c r="T169" i="1"/>
  <c r="Z169" i="1" s="1"/>
  <c r="P206" i="1"/>
  <c r="L208" i="1"/>
  <c r="T208" i="1"/>
  <c r="Z208" i="1" s="1"/>
  <c r="Y208" i="1"/>
  <c r="P167" i="1"/>
  <c r="X167" i="1"/>
  <c r="P184" i="1"/>
  <c r="P89" i="1"/>
  <c r="Y125" i="1"/>
  <c r="Y140" i="1"/>
  <c r="L167" i="1"/>
  <c r="T167" i="1"/>
  <c r="P169" i="1"/>
  <c r="L184" i="1"/>
  <c r="T184" i="1"/>
  <c r="P178" i="1"/>
  <c r="P191" i="1"/>
  <c r="L178" i="1"/>
  <c r="T178" i="1"/>
  <c r="L191" i="1"/>
  <c r="T191" i="1"/>
  <c r="T173" i="1"/>
  <c r="Z173" i="1" s="1"/>
  <c r="L173" i="1"/>
  <c r="Y173" i="1"/>
  <c r="P173" i="1"/>
  <c r="T31" i="1"/>
  <c r="T58" i="1"/>
  <c r="T97" i="1"/>
  <c r="T129" i="1"/>
  <c r="Z129" i="1" s="1"/>
  <c r="L31" i="1"/>
  <c r="Y31" i="1"/>
  <c r="X32" i="1"/>
  <c r="P55" i="1"/>
  <c r="L58" i="1"/>
  <c r="Y58" i="1"/>
  <c r="Y87" i="1" s="1"/>
  <c r="Y89" i="1"/>
  <c r="L97" i="1"/>
  <c r="Y97" i="1"/>
  <c r="T125" i="1"/>
  <c r="L129" i="1"/>
  <c r="Y129" i="1"/>
  <c r="T140" i="1"/>
  <c r="Z125" i="1"/>
  <c r="Y25" i="1"/>
  <c r="T25" i="1"/>
  <c r="L25" i="1"/>
  <c r="Z58" i="1"/>
  <c r="P63" i="1"/>
  <c r="P92" i="1"/>
  <c r="X92" i="1"/>
  <c r="P103" i="1"/>
  <c r="L32" i="1"/>
  <c r="T32" i="1"/>
  <c r="Y32" i="1"/>
  <c r="T55" i="1"/>
  <c r="P58" i="1"/>
  <c r="L63" i="1"/>
  <c r="T63" i="1"/>
  <c r="X89" i="1"/>
  <c r="L92" i="1"/>
  <c r="T92" i="1"/>
  <c r="L103" i="1"/>
  <c r="T103" i="1"/>
  <c r="P125" i="1"/>
  <c r="L123" i="1"/>
  <c r="T123" i="1"/>
  <c r="Z123" i="1" s="1"/>
  <c r="Y123" i="1"/>
  <c r="P129" i="1"/>
  <c r="L134" i="1"/>
  <c r="T134" i="1"/>
  <c r="Y134" i="1"/>
  <c r="L147" i="1"/>
  <c r="T147" i="1"/>
  <c r="Y147" i="1"/>
  <c r="Y165" i="1" s="1"/>
  <c r="P123" i="1"/>
  <c r="T14" i="1"/>
  <c r="Z14" i="1" s="1"/>
  <c r="L14" i="1"/>
  <c r="Y14" i="1"/>
  <c r="P19" i="1"/>
  <c r="P14" i="1"/>
  <c r="L19" i="1"/>
  <c r="T19" i="1"/>
  <c r="D8" i="6" l="1"/>
  <c r="D9" i="6" s="1"/>
  <c r="Y318" i="1"/>
  <c r="Y33" i="1"/>
  <c r="Y53" i="1" s="1"/>
  <c r="Z55" i="1"/>
  <c r="Z167" i="1"/>
  <c r="Z89" i="1"/>
  <c r="Z92" i="1"/>
  <c r="Z32" i="1"/>
  <c r="F352" i="2"/>
  <c r="X352" i="2" s="1"/>
  <c r="O352" i="2" l="1"/>
  <c r="W352" i="2"/>
  <c r="K352" i="2"/>
  <c r="S352" i="2"/>
  <c r="Y352" i="2" s="1"/>
  <c r="Y22" i="4"/>
  <c r="X22" i="4"/>
  <c r="T22" i="4"/>
  <c r="P22" i="4"/>
  <c r="L22" i="4"/>
  <c r="G22" i="4"/>
  <c r="Y21" i="4"/>
  <c r="G21" i="4"/>
  <c r="X21" i="4"/>
  <c r="T21" i="4"/>
  <c r="P21" i="4"/>
  <c r="L21" i="4"/>
  <c r="G20" i="4"/>
  <c r="G311" i="1"/>
  <c r="L311" i="1" s="1"/>
  <c r="X311" i="1" l="1"/>
  <c r="Z21" i="4"/>
  <c r="Z22" i="4"/>
  <c r="Y311" i="1"/>
  <c r="Y313" i="1" s="1"/>
  <c r="T311" i="1"/>
  <c r="Z311" i="1" s="1"/>
  <c r="Z313" i="1" s="1"/>
  <c r="P311" i="1"/>
  <c r="F271" i="2" l="1"/>
  <c r="W271" i="2" s="1"/>
  <c r="F169" i="2"/>
  <c r="X169" i="2" l="1"/>
  <c r="X171" i="2" s="1"/>
  <c r="Y170" i="2"/>
  <c r="X271" i="2"/>
  <c r="K271" i="2"/>
  <c r="S271" i="2"/>
  <c r="Y271" i="2" s="1"/>
  <c r="O271" i="2"/>
  <c r="O169" i="2"/>
  <c r="K169" i="2"/>
  <c r="S169" i="2"/>
  <c r="G63" i="5"/>
  <c r="P63" i="5" s="1"/>
  <c r="G59" i="5"/>
  <c r="Y59" i="5" s="1"/>
  <c r="G45" i="5"/>
  <c r="Y45" i="5" s="1"/>
  <c r="G40" i="5"/>
  <c r="X40" i="5" s="1"/>
  <c r="G36" i="5"/>
  <c r="Y36" i="5" s="1"/>
  <c r="G22" i="5"/>
  <c r="X22" i="5" s="1"/>
  <c r="G17" i="5"/>
  <c r="Y17" i="5" s="1"/>
  <c r="Y19" i="5" s="1"/>
  <c r="G13" i="5"/>
  <c r="X13" i="5" s="1"/>
  <c r="G101" i="4"/>
  <c r="Y101" i="4" s="1"/>
  <c r="G94" i="4"/>
  <c r="X94" i="4" s="1"/>
  <c r="G87" i="4"/>
  <c r="Y87" i="4" s="1"/>
  <c r="G80" i="4"/>
  <c r="Y80" i="4" s="1"/>
  <c r="G73" i="4"/>
  <c r="Y73" i="4" s="1"/>
  <c r="G68" i="4"/>
  <c r="X68" i="4" s="1"/>
  <c r="Y64" i="4"/>
  <c r="G64" i="4"/>
  <c r="T64" i="4" s="1"/>
  <c r="G49" i="4"/>
  <c r="X49" i="4" s="1"/>
  <c r="G42" i="4"/>
  <c r="Y42" i="4" s="1"/>
  <c r="G35" i="4"/>
  <c r="G28" i="4"/>
  <c r="P28" i="4" s="1"/>
  <c r="G17" i="4"/>
  <c r="Y17" i="4" s="1"/>
  <c r="G13" i="4"/>
  <c r="Y13" i="4" s="1"/>
  <c r="G105" i="3"/>
  <c r="X105" i="3" s="1"/>
  <c r="G101" i="3"/>
  <c r="Y101" i="3" s="1"/>
  <c r="G86" i="3"/>
  <c r="X86" i="3" s="1"/>
  <c r="G79" i="3"/>
  <c r="G72" i="3"/>
  <c r="G65" i="3"/>
  <c r="G59" i="3"/>
  <c r="G50" i="3"/>
  <c r="Y50" i="3" s="1"/>
  <c r="G54" i="3"/>
  <c r="X54" i="3" s="1"/>
  <c r="G35" i="3"/>
  <c r="Y35" i="3" s="1"/>
  <c r="G28" i="3"/>
  <c r="G22" i="3"/>
  <c r="G13" i="3"/>
  <c r="X13" i="3" s="1"/>
  <c r="G17" i="3"/>
  <c r="Y17" i="3" s="1"/>
  <c r="Y19" i="3" s="1"/>
  <c r="F356" i="2"/>
  <c r="X356" i="2" s="1"/>
  <c r="F337" i="2"/>
  <c r="X337" i="2" s="1"/>
  <c r="F330" i="2"/>
  <c r="O330" i="2" s="1"/>
  <c r="F323" i="2"/>
  <c r="X323" i="2" s="1"/>
  <c r="K317" i="2"/>
  <c r="F317" i="2"/>
  <c r="O317" i="2" s="1"/>
  <c r="F308" i="2"/>
  <c r="X308" i="2" s="1"/>
  <c r="F312" i="2"/>
  <c r="X312" i="2" s="1"/>
  <c r="F293" i="2"/>
  <c r="O293" i="2" s="1"/>
  <c r="F286" i="2"/>
  <c r="X286" i="2" s="1"/>
  <c r="F280" i="2"/>
  <c r="O280" i="2" s="1"/>
  <c r="F275" i="2"/>
  <c r="X275" i="2" s="1"/>
  <c r="F268" i="2"/>
  <c r="W268" i="2" s="1"/>
  <c r="L63" i="5" l="1"/>
  <c r="P35" i="4"/>
  <c r="Z36" i="4"/>
  <c r="P28" i="3"/>
  <c r="X29" i="3"/>
  <c r="Z29" i="3" s="1"/>
  <c r="Z47" i="3" s="1"/>
  <c r="Z48" i="3" s="1"/>
  <c r="Y22" i="3"/>
  <c r="Y24" i="3" s="1"/>
  <c r="X23" i="3"/>
  <c r="Z23" i="3" s="1"/>
  <c r="Y65" i="3"/>
  <c r="X65" i="3"/>
  <c r="Y79" i="3"/>
  <c r="X79" i="3"/>
  <c r="P59" i="3"/>
  <c r="X59" i="3"/>
  <c r="P72" i="3"/>
  <c r="X72" i="3"/>
  <c r="L17" i="5"/>
  <c r="T17" i="5"/>
  <c r="T63" i="5"/>
  <c r="Y63" i="5"/>
  <c r="Y73" i="5" s="1"/>
  <c r="T59" i="5"/>
  <c r="L59" i="5"/>
  <c r="P59" i="5"/>
  <c r="P45" i="5"/>
  <c r="X45" i="5"/>
  <c r="L45" i="5"/>
  <c r="T45" i="5"/>
  <c r="Z45" i="5" s="1"/>
  <c r="T40" i="5"/>
  <c r="Z40" i="5" s="1"/>
  <c r="L40" i="5"/>
  <c r="Y40" i="5"/>
  <c r="Y55" i="5" s="1"/>
  <c r="P40" i="5"/>
  <c r="P36" i="5"/>
  <c r="X36" i="5"/>
  <c r="L36" i="5"/>
  <c r="T36" i="5"/>
  <c r="L28" i="4"/>
  <c r="T49" i="4"/>
  <c r="P80" i="4"/>
  <c r="X80" i="4"/>
  <c r="P101" i="4"/>
  <c r="L49" i="4"/>
  <c r="Y49" i="4"/>
  <c r="L80" i="4"/>
  <c r="T80" i="4"/>
  <c r="L101" i="4"/>
  <c r="T101" i="4"/>
  <c r="P13" i="4"/>
  <c r="X13" i="4"/>
  <c r="L13" i="4"/>
  <c r="T13" i="4"/>
  <c r="Z13" i="4" s="1"/>
  <c r="Z49" i="4"/>
  <c r="P49" i="4"/>
  <c r="P42" i="4"/>
  <c r="L42" i="4"/>
  <c r="T42" i="4"/>
  <c r="L35" i="4"/>
  <c r="T35" i="4"/>
  <c r="Y35" i="4"/>
  <c r="Y37" i="4" s="1"/>
  <c r="T28" i="4"/>
  <c r="Y28" i="4"/>
  <c r="P17" i="4"/>
  <c r="X17" i="4"/>
  <c r="L17" i="4"/>
  <c r="T17" i="4"/>
  <c r="Z17" i="4" s="1"/>
  <c r="T94" i="4"/>
  <c r="Z94" i="4" s="1"/>
  <c r="L94" i="4"/>
  <c r="Y94" i="4"/>
  <c r="P94" i="4"/>
  <c r="P87" i="4"/>
  <c r="L87" i="4"/>
  <c r="T87" i="4"/>
  <c r="X73" i="4"/>
  <c r="P73" i="4"/>
  <c r="L73" i="4"/>
  <c r="T73" i="4"/>
  <c r="T68" i="4"/>
  <c r="Z68" i="4" s="1"/>
  <c r="Z70" i="4" s="1"/>
  <c r="L68" i="4"/>
  <c r="Y68" i="4"/>
  <c r="Y70" i="4" s="1"/>
  <c r="P68" i="4"/>
  <c r="P64" i="4"/>
  <c r="X64" i="4"/>
  <c r="Z64" i="4" s="1"/>
  <c r="Z66" i="4" s="1"/>
  <c r="L64" i="4"/>
  <c r="T101" i="3"/>
  <c r="T72" i="3"/>
  <c r="L72" i="3"/>
  <c r="T59" i="3"/>
  <c r="L59" i="3"/>
  <c r="Y59" i="3"/>
  <c r="T54" i="3"/>
  <c r="Z54" i="3" s="1"/>
  <c r="L54" i="3"/>
  <c r="Y54" i="3"/>
  <c r="Y28" i="3"/>
  <c r="Y30" i="3" s="1"/>
  <c r="L28" i="3"/>
  <c r="T28" i="3"/>
  <c r="T13" i="3"/>
  <c r="L13" i="3"/>
  <c r="Y13" i="3"/>
  <c r="Y15" i="3" s="1"/>
  <c r="O356" i="2"/>
  <c r="W356" i="2"/>
  <c r="K330" i="2"/>
  <c r="K356" i="2"/>
  <c r="S356" i="2"/>
  <c r="O337" i="2"/>
  <c r="K337" i="2"/>
  <c r="S337" i="2"/>
  <c r="S330" i="2"/>
  <c r="X330" i="2"/>
  <c r="O323" i="2"/>
  <c r="K323" i="2"/>
  <c r="S323" i="2"/>
  <c r="S317" i="2"/>
  <c r="X317" i="2"/>
  <c r="O308" i="2"/>
  <c r="W308" i="2"/>
  <c r="K308" i="2"/>
  <c r="S308" i="2"/>
  <c r="X293" i="2"/>
  <c r="K293" i="2"/>
  <c r="S293" i="2"/>
  <c r="S280" i="2"/>
  <c r="K280" i="2"/>
  <c r="X280" i="2"/>
  <c r="S268" i="2"/>
  <c r="Y268" i="2" s="1"/>
  <c r="K268" i="2"/>
  <c r="X268" i="2"/>
  <c r="W275" i="2"/>
  <c r="L13" i="5"/>
  <c r="T13" i="5"/>
  <c r="Z13" i="5" s="1"/>
  <c r="Z15" i="5" s="1"/>
  <c r="Y13" i="5"/>
  <c r="Y15" i="5" s="1"/>
  <c r="P17" i="5"/>
  <c r="X17" i="5"/>
  <c r="L22" i="5"/>
  <c r="T22" i="5"/>
  <c r="Z22" i="5" s="1"/>
  <c r="Y22" i="5"/>
  <c r="P13" i="5"/>
  <c r="P22" i="5"/>
  <c r="Z13" i="3"/>
  <c r="Z15" i="3" s="1"/>
  <c r="P17" i="3"/>
  <c r="X17" i="3"/>
  <c r="P22" i="3"/>
  <c r="P35" i="3"/>
  <c r="P50" i="3"/>
  <c r="X50" i="3"/>
  <c r="P65" i="3"/>
  <c r="Y72" i="3"/>
  <c r="P79" i="3"/>
  <c r="L86" i="3"/>
  <c r="T86" i="3"/>
  <c r="Z86" i="3" s="1"/>
  <c r="Y86" i="3"/>
  <c r="P101" i="3"/>
  <c r="X101" i="3"/>
  <c r="Z101" i="3" s="1"/>
  <c r="L105" i="3"/>
  <c r="T105" i="3"/>
  <c r="Z105" i="3" s="1"/>
  <c r="Z114" i="3" s="1"/>
  <c r="Y105" i="3"/>
  <c r="Y114" i="3" s="1"/>
  <c r="L17" i="3"/>
  <c r="T17" i="3"/>
  <c r="P13" i="3"/>
  <c r="L22" i="3"/>
  <c r="T22" i="3"/>
  <c r="L35" i="3"/>
  <c r="T35" i="3"/>
  <c r="P54" i="3"/>
  <c r="L50" i="3"/>
  <c r="T50" i="3"/>
  <c r="L65" i="3"/>
  <c r="T65" i="3"/>
  <c r="L79" i="3"/>
  <c r="T79" i="3"/>
  <c r="P86" i="3"/>
  <c r="P105" i="3"/>
  <c r="O275" i="2"/>
  <c r="O286" i="2"/>
  <c r="O312" i="2"/>
  <c r="W312" i="2"/>
  <c r="O268" i="2"/>
  <c r="K275" i="2"/>
  <c r="S275" i="2"/>
  <c r="K286" i="2"/>
  <c r="S286" i="2"/>
  <c r="K312" i="2"/>
  <c r="S312" i="2"/>
  <c r="Y112" i="4" l="1"/>
  <c r="Y97" i="3"/>
  <c r="Z17" i="3"/>
  <c r="Z19" i="3" s="1"/>
  <c r="Y46" i="3"/>
  <c r="Y119" i="3" s="1"/>
  <c r="F7" i="6" s="1"/>
  <c r="Y308" i="2"/>
  <c r="Y275" i="2"/>
  <c r="Y32" i="5"/>
  <c r="Z55" i="5"/>
  <c r="Z80" i="4"/>
  <c r="Y60" i="4"/>
  <c r="Y62" i="4" s="1"/>
  <c r="Y54" i="5"/>
  <c r="Z17" i="5"/>
  <c r="Z54" i="5"/>
  <c r="Z73" i="4"/>
  <c r="Z50" i="3"/>
  <c r="Y356" i="2"/>
  <c r="X304" i="2"/>
  <c r="X348" i="2"/>
  <c r="Y312" i="2"/>
  <c r="F250" i="2"/>
  <c r="X250" i="2" s="1"/>
  <c r="F243" i="2"/>
  <c r="F236" i="2"/>
  <c r="F229" i="2"/>
  <c r="Y78" i="5" l="1"/>
  <c r="J7" i="6" s="1"/>
  <c r="Y34" i="5"/>
  <c r="Z32" i="5"/>
  <c r="Z34" i="5" s="1"/>
  <c r="Z19" i="5"/>
  <c r="Y57" i="5"/>
  <c r="X236" i="2"/>
  <c r="X238" i="2" s="1"/>
  <c r="W237" i="2"/>
  <c r="Y237" i="2" s="1"/>
  <c r="X229" i="2"/>
  <c r="X231" i="2" s="1"/>
  <c r="W230" i="2"/>
  <c r="Y230" i="2" s="1"/>
  <c r="X243" i="2"/>
  <c r="X245" i="2" s="1"/>
  <c r="W244" i="2"/>
  <c r="Y244" i="2" s="1"/>
  <c r="Z57" i="5"/>
  <c r="O250" i="2"/>
  <c r="K250" i="2"/>
  <c r="S250" i="2"/>
  <c r="O243" i="2"/>
  <c r="K243" i="2"/>
  <c r="S243" i="2"/>
  <c r="O236" i="2"/>
  <c r="K236" i="2"/>
  <c r="S236" i="2"/>
  <c r="O229" i="2"/>
  <c r="K229" i="2"/>
  <c r="S229" i="2"/>
  <c r="F222" i="2"/>
  <c r="F215" i="2"/>
  <c r="F209" i="2"/>
  <c r="F203" i="2"/>
  <c r="F198" i="2"/>
  <c r="W198" i="2" s="1"/>
  <c r="F183" i="2"/>
  <c r="O183" i="2" s="1"/>
  <c r="F176" i="2"/>
  <c r="F162" i="2"/>
  <c r="F156" i="2"/>
  <c r="F151" i="2"/>
  <c r="W151" i="2" s="1"/>
  <c r="F147" i="2"/>
  <c r="X147" i="2" s="1"/>
  <c r="X149" i="2" s="1"/>
  <c r="F132" i="2"/>
  <c r="O132" i="2" s="1"/>
  <c r="F125" i="2"/>
  <c r="F118" i="2"/>
  <c r="F111" i="2"/>
  <c r="F104" i="2"/>
  <c r="F97" i="2"/>
  <c r="F91" i="2"/>
  <c r="F85" i="2"/>
  <c r="F80" i="2"/>
  <c r="X80" i="2" s="1"/>
  <c r="X82" i="2" s="1"/>
  <c r="F65" i="2"/>
  <c r="O65" i="2" s="1"/>
  <c r="F58" i="2"/>
  <c r="F51" i="2"/>
  <c r="F44" i="2"/>
  <c r="F37" i="2"/>
  <c r="F30" i="2"/>
  <c r="F24" i="2"/>
  <c r="F18" i="2"/>
  <c r="F13" i="2"/>
  <c r="X13" i="2" s="1"/>
  <c r="X15" i="2" s="1"/>
  <c r="G295" i="1"/>
  <c r="Y295" i="1" s="1"/>
  <c r="G289" i="1"/>
  <c r="G284" i="1"/>
  <c r="Y284" i="1" s="1"/>
  <c r="Y286" i="1" s="1"/>
  <c r="G266" i="1"/>
  <c r="Y266" i="1" s="1"/>
  <c r="G259" i="1"/>
  <c r="G253" i="1"/>
  <c r="G248" i="1"/>
  <c r="X248" i="1" s="1"/>
  <c r="G244" i="1"/>
  <c r="Y244" i="1" s="1"/>
  <c r="Y246" i="1" s="1"/>
  <c r="G229" i="1"/>
  <c r="P229" i="1" s="1"/>
  <c r="G222" i="1"/>
  <c r="G216" i="1"/>
  <c r="G211" i="1"/>
  <c r="Y211" i="1" s="1"/>
  <c r="Y213" i="1" s="1"/>
  <c r="G207" i="1"/>
  <c r="X207" i="1" s="1"/>
  <c r="G197" i="1"/>
  <c r="Y197" i="1" s="1"/>
  <c r="G190" i="1"/>
  <c r="G183" i="1"/>
  <c r="Z184" i="1" s="1"/>
  <c r="G177" i="1"/>
  <c r="G172" i="1"/>
  <c r="X172" i="1" s="1"/>
  <c r="G153" i="1"/>
  <c r="P153" i="1" s="1"/>
  <c r="G146" i="1"/>
  <c r="G139" i="1"/>
  <c r="G133" i="1"/>
  <c r="G128" i="1"/>
  <c r="P128" i="1" s="1"/>
  <c r="G124" i="1"/>
  <c r="X124" i="1" s="1"/>
  <c r="G109" i="1"/>
  <c r="G102" i="1"/>
  <c r="G96" i="1"/>
  <c r="G91" i="1"/>
  <c r="G75" i="1"/>
  <c r="P75" i="1" s="1"/>
  <c r="G68" i="1"/>
  <c r="G62" i="1"/>
  <c r="G57" i="1"/>
  <c r="X57" i="1" s="1"/>
  <c r="G40" i="1"/>
  <c r="P40" i="1" s="1"/>
  <c r="G39" i="1"/>
  <c r="X40" i="1" s="1"/>
  <c r="G30" i="1"/>
  <c r="G24" i="1"/>
  <c r="O222" i="2" l="1"/>
  <c r="W223" i="2"/>
  <c r="Y223" i="2" s="1"/>
  <c r="O215" i="2"/>
  <c r="W216" i="2"/>
  <c r="Y216" i="2" s="1"/>
  <c r="O203" i="2"/>
  <c r="W204" i="2"/>
  <c r="Y204" i="2" s="1"/>
  <c r="X209" i="2"/>
  <c r="X211" i="2" s="1"/>
  <c r="W210" i="2"/>
  <c r="Y210" i="2" s="1"/>
  <c r="O176" i="2"/>
  <c r="W177" i="2"/>
  <c r="Y177" i="2" s="1"/>
  <c r="O162" i="2"/>
  <c r="W163" i="2"/>
  <c r="Y163" i="2" s="1"/>
  <c r="O156" i="2"/>
  <c r="W157" i="2"/>
  <c r="Y157" i="2" s="1"/>
  <c r="X30" i="2"/>
  <c r="X32" i="2" s="1"/>
  <c r="W31" i="2"/>
  <c r="Y31" i="2" s="1"/>
  <c r="O44" i="2"/>
  <c r="W45" i="2"/>
  <c r="Y45" i="2" s="1"/>
  <c r="X58" i="2"/>
  <c r="X60" i="2" s="1"/>
  <c r="W59" i="2"/>
  <c r="Y59" i="2" s="1"/>
  <c r="Y77" i="2" s="1"/>
  <c r="X24" i="2"/>
  <c r="X26" i="2" s="1"/>
  <c r="W25" i="2"/>
  <c r="Y25" i="2" s="1"/>
  <c r="O37" i="2"/>
  <c r="W38" i="2"/>
  <c r="Y38" i="2" s="1"/>
  <c r="X51" i="2"/>
  <c r="X53" i="2" s="1"/>
  <c r="W52" i="2"/>
  <c r="Y52" i="2" s="1"/>
  <c r="O85" i="2"/>
  <c r="W86" i="2"/>
  <c r="Y86" i="2" s="1"/>
  <c r="O97" i="2"/>
  <c r="W98" i="2"/>
  <c r="Y98" i="2" s="1"/>
  <c r="X111" i="2"/>
  <c r="W112" i="2"/>
  <c r="Y112" i="2" s="1"/>
  <c r="X125" i="2"/>
  <c r="X127" i="2" s="1"/>
  <c r="W126" i="2"/>
  <c r="Y126" i="2" s="1"/>
  <c r="Y144" i="2" s="1"/>
  <c r="O18" i="2"/>
  <c r="W19" i="2"/>
  <c r="Y19" i="2" s="1"/>
  <c r="X91" i="2"/>
  <c r="X93" i="2" s="1"/>
  <c r="W92" i="2"/>
  <c r="Y92" i="2" s="1"/>
  <c r="X104" i="2"/>
  <c r="X106" i="2" s="1"/>
  <c r="W105" i="2"/>
  <c r="Y105" i="2" s="1"/>
  <c r="X118" i="2"/>
  <c r="X120" i="2" s="1"/>
  <c r="W119" i="2"/>
  <c r="Y119" i="2" s="1"/>
  <c r="P253" i="1"/>
  <c r="X254" i="1"/>
  <c r="Z254" i="1" s="1"/>
  <c r="P289" i="1"/>
  <c r="X290" i="1"/>
  <c r="Z290" i="1" s="1"/>
  <c r="Z306" i="1" s="1"/>
  <c r="P259" i="1"/>
  <c r="X260" i="1"/>
  <c r="Z260" i="1" s="1"/>
  <c r="Z278" i="1" s="1"/>
  <c r="Y222" i="1"/>
  <c r="Y224" i="1" s="1"/>
  <c r="Z223" i="1"/>
  <c r="Z241" i="1" s="1"/>
  <c r="P216" i="1"/>
  <c r="X217" i="1"/>
  <c r="Z217" i="1" s="1"/>
  <c r="P177" i="1"/>
  <c r="X178" i="1"/>
  <c r="Z178" i="1" s="1"/>
  <c r="P190" i="1"/>
  <c r="X191" i="1"/>
  <c r="Z191" i="1" s="1"/>
  <c r="Z204" i="1" s="1"/>
  <c r="P24" i="1"/>
  <c r="X25" i="1"/>
  <c r="Z25" i="1" s="1"/>
  <c r="T91" i="1"/>
  <c r="L91" i="1"/>
  <c r="P133" i="1"/>
  <c r="X134" i="1"/>
  <c r="Z134" i="1" s="1"/>
  <c r="P146" i="1"/>
  <c r="X147" i="1"/>
  <c r="Z147" i="1" s="1"/>
  <c r="Z165" i="1" s="1"/>
  <c r="P30" i="1"/>
  <c r="X31" i="1"/>
  <c r="Z31" i="1" s="1"/>
  <c r="Z33" i="1" s="1"/>
  <c r="Z53" i="1" s="1"/>
  <c r="P62" i="1"/>
  <c r="X63" i="1"/>
  <c r="Z63" i="1" s="1"/>
  <c r="P96" i="1"/>
  <c r="Z97" i="1"/>
  <c r="P139" i="1"/>
  <c r="X140" i="1"/>
  <c r="Z140" i="1" s="1"/>
  <c r="Y68" i="1"/>
  <c r="Y70" i="1" s="1"/>
  <c r="X69" i="1"/>
  <c r="Z69" i="1" s="1"/>
  <c r="Z87" i="1" s="1"/>
  <c r="P102" i="1"/>
  <c r="X103" i="1"/>
  <c r="Z103" i="1" s="1"/>
  <c r="Z121" i="1" s="1"/>
  <c r="L259" i="1"/>
  <c r="L229" i="1"/>
  <c r="Y229" i="1"/>
  <c r="L207" i="1"/>
  <c r="Y207" i="1"/>
  <c r="Y209" i="1" s="1"/>
  <c r="L289" i="1"/>
  <c r="T289" i="1"/>
  <c r="Y289" i="1"/>
  <c r="Y305" i="1" s="1"/>
  <c r="P284" i="1"/>
  <c r="X284" i="1"/>
  <c r="L284" i="1"/>
  <c r="T284" i="1"/>
  <c r="Z284" i="1" s="1"/>
  <c r="Z286" i="1" s="1"/>
  <c r="P295" i="1"/>
  <c r="L295" i="1"/>
  <c r="T295" i="1"/>
  <c r="P266" i="1"/>
  <c r="L266" i="1"/>
  <c r="T266" i="1"/>
  <c r="T259" i="1"/>
  <c r="Y259" i="1"/>
  <c r="Y261" i="1" s="1"/>
  <c r="L253" i="1"/>
  <c r="T253" i="1"/>
  <c r="Y253" i="1"/>
  <c r="Y255" i="1" s="1"/>
  <c r="T248" i="1"/>
  <c r="Z248" i="1" s="1"/>
  <c r="Z250" i="1" s="1"/>
  <c r="L248" i="1"/>
  <c r="Y248" i="1"/>
  <c r="Y250" i="1" s="1"/>
  <c r="P248" i="1"/>
  <c r="P244" i="1"/>
  <c r="X244" i="1"/>
  <c r="L244" i="1"/>
  <c r="T244" i="1"/>
  <c r="Z244" i="1" s="1"/>
  <c r="Z246" i="1" s="1"/>
  <c r="L177" i="1"/>
  <c r="Y177" i="1"/>
  <c r="Y179" i="1" s="1"/>
  <c r="L102" i="1"/>
  <c r="Y102" i="1"/>
  <c r="Y104" i="1" s="1"/>
  <c r="Y75" i="1"/>
  <c r="L75" i="1"/>
  <c r="X222" i="2"/>
  <c r="X224" i="2" s="1"/>
  <c r="K222" i="2"/>
  <c r="S222" i="2"/>
  <c r="K215" i="2"/>
  <c r="S215" i="2"/>
  <c r="X215" i="2"/>
  <c r="X217" i="2" s="1"/>
  <c r="O209" i="2"/>
  <c r="K209" i="2"/>
  <c r="S209" i="2"/>
  <c r="K203" i="2"/>
  <c r="S203" i="2"/>
  <c r="X203" i="2"/>
  <c r="X205" i="2" s="1"/>
  <c r="K198" i="2"/>
  <c r="S198" i="2"/>
  <c r="Y198" i="2" s="1"/>
  <c r="Y200" i="2" s="1"/>
  <c r="X198" i="2"/>
  <c r="X200" i="2" s="1"/>
  <c r="O198" i="2"/>
  <c r="K183" i="2"/>
  <c r="S183" i="2"/>
  <c r="X183" i="2"/>
  <c r="K176" i="2"/>
  <c r="S176" i="2"/>
  <c r="X176" i="2"/>
  <c r="X178" i="2" s="1"/>
  <c r="S156" i="2"/>
  <c r="K156" i="2"/>
  <c r="X156" i="2"/>
  <c r="X158" i="2" s="1"/>
  <c r="K162" i="2"/>
  <c r="S162" i="2"/>
  <c r="X162" i="2"/>
  <c r="X164" i="2" s="1"/>
  <c r="O147" i="2"/>
  <c r="K151" i="2"/>
  <c r="S151" i="2"/>
  <c r="Y151" i="2" s="1"/>
  <c r="Y153" i="2" s="1"/>
  <c r="X151" i="2"/>
  <c r="X153" i="2" s="1"/>
  <c r="O151" i="2"/>
  <c r="W147" i="2"/>
  <c r="K147" i="2"/>
  <c r="S147" i="2"/>
  <c r="Y147" i="2" s="1"/>
  <c r="Y149" i="2" s="1"/>
  <c r="S132" i="2"/>
  <c r="K132" i="2"/>
  <c r="X132" i="2"/>
  <c r="O125" i="2"/>
  <c r="O118" i="2"/>
  <c r="K125" i="2"/>
  <c r="S125" i="2"/>
  <c r="K118" i="2"/>
  <c r="S118" i="2"/>
  <c r="O111" i="2"/>
  <c r="K111" i="2"/>
  <c r="S111" i="2"/>
  <c r="S97" i="2"/>
  <c r="O104" i="2"/>
  <c r="K97" i="2"/>
  <c r="X97" i="2"/>
  <c r="X99" i="2" s="1"/>
  <c r="K104" i="2"/>
  <c r="S104" i="2"/>
  <c r="S85" i="2"/>
  <c r="O91" i="2"/>
  <c r="K85" i="2"/>
  <c r="X85" i="2"/>
  <c r="X87" i="2" s="1"/>
  <c r="K91" i="2"/>
  <c r="S91" i="2"/>
  <c r="O80" i="2"/>
  <c r="W80" i="2"/>
  <c r="K80" i="2"/>
  <c r="S80" i="2"/>
  <c r="X65" i="2"/>
  <c r="K65" i="2"/>
  <c r="S65" i="2"/>
  <c r="O58" i="2"/>
  <c r="K58" i="2"/>
  <c r="S58" i="2"/>
  <c r="O51" i="2"/>
  <c r="K51" i="2"/>
  <c r="S51" i="2"/>
  <c r="X44" i="2"/>
  <c r="X46" i="2" s="1"/>
  <c r="K44" i="2"/>
  <c r="X37" i="2"/>
  <c r="X39" i="2" s="1"/>
  <c r="K37" i="2"/>
  <c r="S44" i="2"/>
  <c r="S37" i="2"/>
  <c r="O30" i="2"/>
  <c r="K30" i="2"/>
  <c r="S30" i="2"/>
  <c r="S18" i="2"/>
  <c r="O24" i="2"/>
  <c r="K18" i="2"/>
  <c r="X18" i="2"/>
  <c r="X20" i="2" s="1"/>
  <c r="K24" i="2"/>
  <c r="S24" i="2"/>
  <c r="O13" i="2"/>
  <c r="W13" i="2"/>
  <c r="K13" i="2"/>
  <c r="S13" i="2"/>
  <c r="Y13" i="2" s="1"/>
  <c r="Y15" i="2" s="1"/>
  <c r="T124" i="1"/>
  <c r="Z124" i="1" s="1"/>
  <c r="Z126" i="1" s="1"/>
  <c r="T172" i="1"/>
  <c r="L62" i="1"/>
  <c r="Y62" i="1"/>
  <c r="Y64" i="1" s="1"/>
  <c r="T75" i="1"/>
  <c r="T102" i="1"/>
  <c r="L124" i="1"/>
  <c r="Y124" i="1"/>
  <c r="Y126" i="1" s="1"/>
  <c r="L133" i="1"/>
  <c r="Y133" i="1"/>
  <c r="Y135" i="1" s="1"/>
  <c r="L146" i="1"/>
  <c r="Y146" i="1"/>
  <c r="Y148" i="1" s="1"/>
  <c r="L172" i="1"/>
  <c r="Y172" i="1"/>
  <c r="Y174" i="1" s="1"/>
  <c r="T177" i="1"/>
  <c r="L190" i="1"/>
  <c r="Y190" i="1"/>
  <c r="Y192" i="1" s="1"/>
  <c r="T207" i="1"/>
  <c r="L216" i="1"/>
  <c r="Y216" i="1"/>
  <c r="Y218" i="1" s="1"/>
  <c r="T229" i="1"/>
  <c r="T62" i="1"/>
  <c r="T133" i="1"/>
  <c r="T146" i="1"/>
  <c r="T190" i="1"/>
  <c r="T216" i="1"/>
  <c r="P57" i="1"/>
  <c r="Y91" i="1"/>
  <c r="Y93" i="1" s="1"/>
  <c r="Y109" i="1"/>
  <c r="T109" i="1"/>
  <c r="L109" i="1"/>
  <c r="Z172" i="1"/>
  <c r="Z174" i="1" s="1"/>
  <c r="Y168" i="1"/>
  <c r="Y170" i="1" s="1"/>
  <c r="T168" i="1"/>
  <c r="L168" i="1"/>
  <c r="X168" i="1"/>
  <c r="Y183" i="1"/>
  <c r="Y185" i="1" s="1"/>
  <c r="T183" i="1"/>
  <c r="L183" i="1"/>
  <c r="L30" i="1"/>
  <c r="Y30" i="1"/>
  <c r="Y34" i="1" s="1"/>
  <c r="L57" i="1"/>
  <c r="T57" i="1"/>
  <c r="Z57" i="1" s="1"/>
  <c r="Z59" i="1" s="1"/>
  <c r="Y57" i="1"/>
  <c r="Y59" i="1" s="1"/>
  <c r="P91" i="1"/>
  <c r="X91" i="1"/>
  <c r="Z91" i="1" s="1"/>
  <c r="Z93" i="1" s="1"/>
  <c r="P109" i="1"/>
  <c r="Y128" i="1"/>
  <c r="Y130" i="1" s="1"/>
  <c r="T128" i="1"/>
  <c r="L128" i="1"/>
  <c r="X128" i="1"/>
  <c r="Y139" i="1"/>
  <c r="Y141" i="1" s="1"/>
  <c r="T139" i="1"/>
  <c r="L139" i="1"/>
  <c r="Y153" i="1"/>
  <c r="T153" i="1"/>
  <c r="L153" i="1"/>
  <c r="P168" i="1"/>
  <c r="P183" i="1"/>
  <c r="Z207" i="1"/>
  <c r="Z209" i="1" s="1"/>
  <c r="T30" i="1"/>
  <c r="Y96" i="1"/>
  <c r="Y98" i="1" s="1"/>
  <c r="T96" i="1"/>
  <c r="L96" i="1"/>
  <c r="P197" i="1"/>
  <c r="P211" i="1"/>
  <c r="X211" i="1"/>
  <c r="P222" i="1"/>
  <c r="P124" i="1"/>
  <c r="P172" i="1"/>
  <c r="L197" i="1"/>
  <c r="T197" i="1"/>
  <c r="P207" i="1"/>
  <c r="L211" i="1"/>
  <c r="T211" i="1"/>
  <c r="Z211" i="1" s="1"/>
  <c r="Z213" i="1" s="1"/>
  <c r="L222" i="1"/>
  <c r="T222" i="1"/>
  <c r="P68" i="1"/>
  <c r="L68" i="1"/>
  <c r="T68" i="1"/>
  <c r="L24" i="1"/>
  <c r="L40" i="1"/>
  <c r="Y40" i="1"/>
  <c r="T40" i="1"/>
  <c r="Z40" i="1" s="1"/>
  <c r="P39" i="1"/>
  <c r="T24" i="1"/>
  <c r="Y24" i="1"/>
  <c r="Y26" i="1" s="1"/>
  <c r="L39" i="1"/>
  <c r="T39" i="1"/>
  <c r="Y39" i="1"/>
  <c r="Y195" i="2" l="1"/>
  <c r="Y362" i="2" s="1"/>
  <c r="C8" i="6" s="1"/>
  <c r="M8" i="6" s="1"/>
  <c r="X196" i="2"/>
  <c r="X76" i="2"/>
  <c r="X78" i="2" s="1"/>
  <c r="X143" i="2"/>
  <c r="X145" i="2" s="1"/>
  <c r="X194" i="2"/>
  <c r="X261" i="2"/>
  <c r="X263" i="2" s="1"/>
  <c r="Y164" i="1"/>
  <c r="Y166" i="1" s="1"/>
  <c r="Y203" i="1"/>
  <c r="Y205" i="1" s="1"/>
  <c r="Y277" i="1"/>
  <c r="Y279" i="1" s="1"/>
  <c r="Y41" i="1"/>
  <c r="Y240" i="1"/>
  <c r="Y120" i="1"/>
  <c r="Y122" i="1" s="1"/>
  <c r="Y86" i="1"/>
  <c r="Y88" i="1" s="1"/>
  <c r="Y80" i="2"/>
  <c r="Y82" i="2" s="1"/>
  <c r="Z128" i="1"/>
  <c r="Z130" i="1" s="1"/>
  <c r="Z168" i="1"/>
  <c r="Z170" i="1" s="1"/>
  <c r="X361" i="2" l="1"/>
  <c r="B7" i="6" s="1"/>
  <c r="G18" i="1"/>
  <c r="G13" i="1"/>
  <c r="Y13" i="1" s="1"/>
  <c r="Y15" i="1" s="1"/>
  <c r="P18" i="1" l="1"/>
  <c r="X19" i="1"/>
  <c r="Z19" i="1" s="1"/>
  <c r="L18" i="1"/>
  <c r="Y18" i="1"/>
  <c r="Y20" i="1" s="1"/>
  <c r="T18" i="1"/>
  <c r="P13" i="1"/>
  <c r="X13" i="1"/>
  <c r="L13" i="1"/>
  <c r="T13" i="1"/>
  <c r="Z13" i="1" s="1"/>
  <c r="Z15" i="1" s="1"/>
  <c r="Y52" i="1" l="1"/>
  <c r="Y51" i="1"/>
  <c r="Y316" i="1" l="1"/>
  <c r="D7" i="6" s="1"/>
  <c r="Y54" i="1"/>
  <c r="F355" i="2"/>
  <c r="X355" i="2" l="1"/>
  <c r="W355" i="2"/>
  <c r="O355" i="2"/>
  <c r="K355" i="2"/>
  <c r="S355" i="2"/>
  <c r="G69" i="5"/>
  <c r="L69" i="5" s="1"/>
  <c r="G62" i="5"/>
  <c r="P62" i="5" s="1"/>
  <c r="G49" i="5"/>
  <c r="X63" i="5" s="1"/>
  <c r="Z63" i="5" s="1"/>
  <c r="G44" i="5"/>
  <c r="G39" i="5"/>
  <c r="G26" i="5"/>
  <c r="G21" i="5"/>
  <c r="G16" i="5"/>
  <c r="G106" i="4"/>
  <c r="G100" i="4"/>
  <c r="P100" i="4" s="1"/>
  <c r="G93" i="4"/>
  <c r="G86" i="4"/>
  <c r="P86" i="4" s="1"/>
  <c r="G72" i="4"/>
  <c r="Y71" i="4"/>
  <c r="G71" i="4"/>
  <c r="X71" i="4" s="1"/>
  <c r="G67" i="4"/>
  <c r="G79" i="4"/>
  <c r="Y78" i="4"/>
  <c r="X78" i="4"/>
  <c r="T78" i="4"/>
  <c r="P78" i="4"/>
  <c r="L78" i="4"/>
  <c r="G78" i="4"/>
  <c r="Y77" i="4"/>
  <c r="X77" i="4"/>
  <c r="T77" i="4"/>
  <c r="P77" i="4"/>
  <c r="L77" i="4"/>
  <c r="G77" i="4"/>
  <c r="Z87" i="4" s="1"/>
  <c r="Z89" i="4" s="1"/>
  <c r="G54" i="4"/>
  <c r="P54" i="4" s="1"/>
  <c r="G48" i="4"/>
  <c r="G41" i="4"/>
  <c r="P41" i="4" s="1"/>
  <c r="G34" i="4"/>
  <c r="X27" i="4"/>
  <c r="G27" i="4"/>
  <c r="G16" i="4"/>
  <c r="G108" i="3"/>
  <c r="P108" i="3" s="1"/>
  <c r="G104" i="3"/>
  <c r="G91" i="3"/>
  <c r="P91" i="3" s="1"/>
  <c r="G85" i="3"/>
  <c r="G78" i="3"/>
  <c r="X78" i="3" s="1"/>
  <c r="G71" i="3"/>
  <c r="G64" i="3"/>
  <c r="G58" i="3"/>
  <c r="G53" i="3"/>
  <c r="G40" i="3"/>
  <c r="Y40" i="3" s="1"/>
  <c r="G34" i="3"/>
  <c r="G27" i="3"/>
  <c r="G21" i="3"/>
  <c r="G16" i="3"/>
  <c r="F351" i="2"/>
  <c r="F342" i="2"/>
  <c r="X342" i="2" s="1"/>
  <c r="F336" i="2"/>
  <c r="F329" i="2"/>
  <c r="F322" i="2"/>
  <c r="F316" i="2"/>
  <c r="F311" i="2"/>
  <c r="F298" i="2"/>
  <c r="X298" i="2" s="1"/>
  <c r="F292" i="2"/>
  <c r="F285" i="2"/>
  <c r="W266" i="2"/>
  <c r="S266" i="2"/>
  <c r="O266" i="2"/>
  <c r="K266" i="2"/>
  <c r="F266" i="2"/>
  <c r="X266" i="2" s="1"/>
  <c r="F279" i="2"/>
  <c r="F274" i="2"/>
  <c r="O274" i="2" s="1"/>
  <c r="F267" i="2"/>
  <c r="F255" i="2"/>
  <c r="X255" i="2" s="1"/>
  <c r="F249" i="2"/>
  <c r="F242" i="2"/>
  <c r="F235" i="2"/>
  <c r="F228" i="2"/>
  <c r="F221" i="2"/>
  <c r="F214" i="2"/>
  <c r="F208" i="2"/>
  <c r="W209" i="2" s="1"/>
  <c r="F202" i="2"/>
  <c r="Y355" i="2" l="1"/>
  <c r="P67" i="4"/>
  <c r="X67" i="4"/>
  <c r="P16" i="4"/>
  <c r="X16" i="4"/>
  <c r="Y27" i="4"/>
  <c r="X28" i="4"/>
  <c r="Z28" i="4" s="1"/>
  <c r="P34" i="4"/>
  <c r="X35" i="4"/>
  <c r="Z35" i="4" s="1"/>
  <c r="Z37" i="4" s="1"/>
  <c r="P48" i="4"/>
  <c r="X48" i="4"/>
  <c r="P79" i="4"/>
  <c r="X79" i="4"/>
  <c r="P72" i="4"/>
  <c r="X72" i="4"/>
  <c r="P93" i="4"/>
  <c r="X93" i="4"/>
  <c r="P106" i="4"/>
  <c r="X106" i="4"/>
  <c r="X336" i="2"/>
  <c r="X338" i="2" s="1"/>
  <c r="W337" i="2"/>
  <c r="Y337" i="2" s="1"/>
  <c r="X316" i="2"/>
  <c r="W317" i="2"/>
  <c r="Y317" i="2" s="1"/>
  <c r="X329" i="2"/>
  <c r="W330" i="2"/>
  <c r="Y330" i="2" s="1"/>
  <c r="X322" i="2"/>
  <c r="W323" i="2"/>
  <c r="Y323" i="2" s="1"/>
  <c r="P16" i="5"/>
  <c r="X16" i="5"/>
  <c r="P26" i="5"/>
  <c r="X26" i="5"/>
  <c r="P44" i="5"/>
  <c r="X44" i="5"/>
  <c r="P21" i="5"/>
  <c r="X21" i="5"/>
  <c r="P39" i="5"/>
  <c r="X39" i="5"/>
  <c r="P49" i="5"/>
  <c r="X49" i="5"/>
  <c r="P69" i="5"/>
  <c r="X69" i="5"/>
  <c r="Y21" i="3"/>
  <c r="X22" i="3"/>
  <c r="Z22" i="3" s="1"/>
  <c r="Z24" i="3" s="1"/>
  <c r="Y34" i="3"/>
  <c r="Y36" i="3" s="1"/>
  <c r="X35" i="3"/>
  <c r="Z35" i="3" s="1"/>
  <c r="P53" i="3"/>
  <c r="X53" i="3"/>
  <c r="P64" i="3"/>
  <c r="Z65" i="3"/>
  <c r="P78" i="3"/>
  <c r="Z79" i="3"/>
  <c r="Y16" i="3"/>
  <c r="X16" i="3"/>
  <c r="P27" i="3"/>
  <c r="X28" i="3"/>
  <c r="Z28" i="3" s="1"/>
  <c r="Z30" i="3" s="1"/>
  <c r="P58" i="3"/>
  <c r="Z59" i="3"/>
  <c r="P71" i="3"/>
  <c r="Z72" i="3"/>
  <c r="P85" i="3"/>
  <c r="X85" i="3"/>
  <c r="P104" i="3"/>
  <c r="X104" i="3"/>
  <c r="X292" i="2"/>
  <c r="X294" i="2" s="1"/>
  <c r="W293" i="2"/>
  <c r="Y293" i="2" s="1"/>
  <c r="X279" i="2"/>
  <c r="W280" i="2"/>
  <c r="Y280" i="2" s="1"/>
  <c r="X285" i="2"/>
  <c r="W286" i="2"/>
  <c r="Y286" i="2" s="1"/>
  <c r="X249" i="2"/>
  <c r="X251" i="2" s="1"/>
  <c r="W250" i="2"/>
  <c r="Y250" i="2" s="1"/>
  <c r="X242" i="2"/>
  <c r="W243" i="2"/>
  <c r="Y243" i="2" s="1"/>
  <c r="Y245" i="2" s="1"/>
  <c r="X235" i="2"/>
  <c r="W236" i="2"/>
  <c r="Y236" i="2" s="1"/>
  <c r="Y238" i="2" s="1"/>
  <c r="X228" i="2"/>
  <c r="W229" i="2"/>
  <c r="Y229" i="2" s="1"/>
  <c r="Y231" i="2" s="1"/>
  <c r="X221" i="2"/>
  <c r="W222" i="2"/>
  <c r="Y222" i="2" s="1"/>
  <c r="Y224" i="2" s="1"/>
  <c r="O214" i="2"/>
  <c r="W215" i="2"/>
  <c r="Y215" i="2" s="1"/>
  <c r="Y217" i="2" s="1"/>
  <c r="O208" i="2"/>
  <c r="Y209" i="2"/>
  <c r="Y211" i="2" s="1"/>
  <c r="O202" i="2"/>
  <c r="W203" i="2"/>
  <c r="Y203" i="2" s="1"/>
  <c r="Y205" i="2" s="1"/>
  <c r="X311" i="2"/>
  <c r="W311" i="2"/>
  <c r="X351" i="2"/>
  <c r="W351" i="2"/>
  <c r="X267" i="2"/>
  <c r="W267" i="2"/>
  <c r="Y62" i="5"/>
  <c r="Y64" i="5" s="1"/>
  <c r="L62" i="5"/>
  <c r="T62" i="5"/>
  <c r="T69" i="5"/>
  <c r="Z69" i="5" s="1"/>
  <c r="Y69" i="5"/>
  <c r="Y72" i="5" s="1"/>
  <c r="L26" i="5"/>
  <c r="L49" i="5"/>
  <c r="T49" i="5"/>
  <c r="Z49" i="5" s="1"/>
  <c r="Y49" i="5"/>
  <c r="L44" i="5"/>
  <c r="T44" i="5"/>
  <c r="Y44" i="5"/>
  <c r="Y46" i="5" s="1"/>
  <c r="L39" i="5"/>
  <c r="T39" i="5"/>
  <c r="Y39" i="5"/>
  <c r="Y16" i="5"/>
  <c r="L16" i="5"/>
  <c r="T16" i="5"/>
  <c r="T26" i="5"/>
  <c r="Y26" i="5"/>
  <c r="L21" i="5"/>
  <c r="T21" i="5"/>
  <c r="Z21" i="5" s="1"/>
  <c r="Z23" i="5" s="1"/>
  <c r="Y21" i="5"/>
  <c r="Y23" i="5" s="1"/>
  <c r="Z16" i="5"/>
  <c r="L71" i="4"/>
  <c r="L106" i="4"/>
  <c r="T106" i="4"/>
  <c r="Y106" i="4"/>
  <c r="L100" i="4"/>
  <c r="T100" i="4"/>
  <c r="Y100" i="4"/>
  <c r="Y102" i="4" s="1"/>
  <c r="L93" i="4"/>
  <c r="T93" i="4"/>
  <c r="Y93" i="4"/>
  <c r="L86" i="4"/>
  <c r="T86" i="4"/>
  <c r="Y86" i="4"/>
  <c r="T71" i="4"/>
  <c r="Z71" i="4" s="1"/>
  <c r="L67" i="4"/>
  <c r="T67" i="4"/>
  <c r="Y67" i="4"/>
  <c r="P71" i="4"/>
  <c r="L72" i="4"/>
  <c r="T72" i="4"/>
  <c r="Z72" i="4" s="1"/>
  <c r="Y72" i="4"/>
  <c r="L79" i="4"/>
  <c r="T79" i="4"/>
  <c r="Y79" i="4"/>
  <c r="Z78" i="4"/>
  <c r="Z77" i="4"/>
  <c r="T16" i="4"/>
  <c r="Z16" i="4" s="1"/>
  <c r="Y16" i="4"/>
  <c r="L54" i="4"/>
  <c r="L16" i="4"/>
  <c r="T54" i="4"/>
  <c r="Y54" i="4"/>
  <c r="L48" i="4"/>
  <c r="T48" i="4"/>
  <c r="Y48" i="4"/>
  <c r="Y50" i="4" s="1"/>
  <c r="L41" i="4"/>
  <c r="T41" i="4"/>
  <c r="Y41" i="4"/>
  <c r="L34" i="4"/>
  <c r="T34" i="4"/>
  <c r="Y34" i="4"/>
  <c r="P27" i="4"/>
  <c r="L27" i="4"/>
  <c r="T27" i="4"/>
  <c r="Z27" i="4" s="1"/>
  <c r="L108" i="3"/>
  <c r="T108" i="3"/>
  <c r="Y108" i="3"/>
  <c r="L104" i="3"/>
  <c r="T104" i="3"/>
  <c r="Y104" i="3"/>
  <c r="Y106" i="3" s="1"/>
  <c r="L91" i="3"/>
  <c r="T91" i="3"/>
  <c r="Y91" i="3"/>
  <c r="L85" i="3"/>
  <c r="T85" i="3"/>
  <c r="Y85" i="3"/>
  <c r="Y87" i="3" s="1"/>
  <c r="L78" i="3"/>
  <c r="T78" i="3"/>
  <c r="Y78" i="3"/>
  <c r="L71" i="3"/>
  <c r="T71" i="3"/>
  <c r="Y71" i="3"/>
  <c r="L64" i="3"/>
  <c r="T64" i="3"/>
  <c r="Y64" i="3"/>
  <c r="L58" i="3"/>
  <c r="T58" i="3"/>
  <c r="Y58" i="3"/>
  <c r="L53" i="3"/>
  <c r="T53" i="3"/>
  <c r="Z53" i="3" s="1"/>
  <c r="Y53" i="3"/>
  <c r="P40" i="3"/>
  <c r="L40" i="3"/>
  <c r="T40" i="3"/>
  <c r="P34" i="3"/>
  <c r="L34" i="3"/>
  <c r="T34" i="3"/>
  <c r="L27" i="3"/>
  <c r="T27" i="3"/>
  <c r="Y27" i="3"/>
  <c r="P21" i="3"/>
  <c r="L21" i="3"/>
  <c r="T21" i="3"/>
  <c r="P16" i="3"/>
  <c r="L16" i="3"/>
  <c r="T16" i="3"/>
  <c r="O351" i="2"/>
  <c r="K351" i="2"/>
  <c r="S351" i="2"/>
  <c r="Y266" i="2"/>
  <c r="O342" i="2"/>
  <c r="K342" i="2"/>
  <c r="S342" i="2"/>
  <c r="O336" i="2"/>
  <c r="K336" i="2"/>
  <c r="S336" i="2"/>
  <c r="O329" i="2"/>
  <c r="K329" i="2"/>
  <c r="S329" i="2"/>
  <c r="O322" i="2"/>
  <c r="K322" i="2"/>
  <c r="S322" i="2"/>
  <c r="O316" i="2"/>
  <c r="K316" i="2"/>
  <c r="S316" i="2"/>
  <c r="O311" i="2"/>
  <c r="K311" i="2"/>
  <c r="S311" i="2"/>
  <c r="O298" i="2"/>
  <c r="K298" i="2"/>
  <c r="S298" i="2"/>
  <c r="O292" i="2"/>
  <c r="K292" i="2"/>
  <c r="S292" i="2"/>
  <c r="O285" i="2"/>
  <c r="K285" i="2"/>
  <c r="S285" i="2"/>
  <c r="W274" i="2"/>
  <c r="O279" i="2"/>
  <c r="K279" i="2"/>
  <c r="S279" i="2"/>
  <c r="K274" i="2"/>
  <c r="S274" i="2"/>
  <c r="X274" i="2"/>
  <c r="O267" i="2"/>
  <c r="K267" i="2"/>
  <c r="S267" i="2"/>
  <c r="O255" i="2"/>
  <c r="K255" i="2"/>
  <c r="S255" i="2"/>
  <c r="O249" i="2"/>
  <c r="K249" i="2"/>
  <c r="S249" i="2"/>
  <c r="O242" i="2"/>
  <c r="K242" i="2"/>
  <c r="S242" i="2"/>
  <c r="O235" i="2"/>
  <c r="K235" i="2"/>
  <c r="S235" i="2"/>
  <c r="O228" i="2"/>
  <c r="K228" i="2"/>
  <c r="S228" i="2"/>
  <c r="O221" i="2"/>
  <c r="K221" i="2"/>
  <c r="S221" i="2"/>
  <c r="K214" i="2"/>
  <c r="S214" i="2"/>
  <c r="X214" i="2"/>
  <c r="K208" i="2"/>
  <c r="S208" i="2"/>
  <c r="X208" i="2"/>
  <c r="K202" i="2"/>
  <c r="S202" i="2"/>
  <c r="X202" i="2"/>
  <c r="F197" i="2"/>
  <c r="Z26" i="5" l="1"/>
  <c r="Z44" i="5"/>
  <c r="Z46" i="5" s="1"/>
  <c r="Z67" i="4"/>
  <c r="Z16" i="3"/>
  <c r="Y311" i="2"/>
  <c r="Y351" i="2"/>
  <c r="Y31" i="5"/>
  <c r="Y77" i="5" s="1"/>
  <c r="Y263" i="2"/>
  <c r="Z97" i="3"/>
  <c r="Z46" i="3"/>
  <c r="Y59" i="4"/>
  <c r="Y111" i="4"/>
  <c r="Y304" i="2"/>
  <c r="Y348" i="2"/>
  <c r="Z31" i="5"/>
  <c r="Y45" i="3"/>
  <c r="Z104" i="3"/>
  <c r="Y113" i="3"/>
  <c r="X303" i="2"/>
  <c r="X347" i="2"/>
  <c r="X197" i="2"/>
  <c r="W197" i="2"/>
  <c r="Y96" i="3"/>
  <c r="Y274" i="2"/>
  <c r="O197" i="2"/>
  <c r="K197" i="2"/>
  <c r="S197" i="2"/>
  <c r="F188" i="2"/>
  <c r="X188" i="2" s="1"/>
  <c r="F182" i="2"/>
  <c r="F175" i="2"/>
  <c r="F168" i="2"/>
  <c r="F161" i="2"/>
  <c r="F155" i="2"/>
  <c r="F150" i="2"/>
  <c r="F137" i="2"/>
  <c r="X137" i="2" s="1"/>
  <c r="F131" i="2"/>
  <c r="F124" i="2"/>
  <c r="F117" i="2"/>
  <c r="F110" i="2"/>
  <c r="F103" i="2"/>
  <c r="F96" i="2"/>
  <c r="F90" i="2"/>
  <c r="F84" i="2"/>
  <c r="F79" i="2"/>
  <c r="F70" i="2"/>
  <c r="O70" i="2" s="1"/>
  <c r="F64" i="2"/>
  <c r="F57" i="2"/>
  <c r="F50" i="2"/>
  <c r="Z119" i="3" l="1"/>
  <c r="G7" i="6" s="1"/>
  <c r="X260" i="2"/>
  <c r="Y118" i="3"/>
  <c r="F6" i="6" s="1"/>
  <c r="Y116" i="4"/>
  <c r="H6" i="6" s="1"/>
  <c r="O168" i="2"/>
  <c r="Y169" i="2"/>
  <c r="Y171" i="2" s="1"/>
  <c r="X182" i="2"/>
  <c r="X184" i="2" s="1"/>
  <c r="W183" i="2"/>
  <c r="Y183" i="2" s="1"/>
  <c r="O175" i="2"/>
  <c r="W176" i="2"/>
  <c r="Y176" i="2" s="1"/>
  <c r="Y178" i="2" s="1"/>
  <c r="X161" i="2"/>
  <c r="W162" i="2"/>
  <c r="Y162" i="2" s="1"/>
  <c r="Y164" i="2" s="1"/>
  <c r="X155" i="2"/>
  <c r="W156" i="2"/>
  <c r="Y156" i="2" s="1"/>
  <c r="Y158" i="2" s="1"/>
  <c r="X131" i="2"/>
  <c r="X133" i="2" s="1"/>
  <c r="W132" i="2"/>
  <c r="Y132" i="2" s="1"/>
  <c r="O124" i="2"/>
  <c r="W125" i="2"/>
  <c r="Y125" i="2" s="1"/>
  <c r="Y127" i="2" s="1"/>
  <c r="X117" i="2"/>
  <c r="W118" i="2"/>
  <c r="Y118" i="2" s="1"/>
  <c r="Y120" i="2" s="1"/>
  <c r="X110" i="2"/>
  <c r="W111" i="2"/>
  <c r="Y111" i="2" s="1"/>
  <c r="X103" i="2"/>
  <c r="W104" i="2"/>
  <c r="Y104" i="2" s="1"/>
  <c r="Y106" i="2" s="1"/>
  <c r="X96" i="2"/>
  <c r="W97" i="2"/>
  <c r="Y97" i="2" s="1"/>
  <c r="Y99" i="2" s="1"/>
  <c r="O90" i="2"/>
  <c r="W91" i="2"/>
  <c r="Y91" i="2" s="1"/>
  <c r="Y93" i="2" s="1"/>
  <c r="O84" i="2"/>
  <c r="W85" i="2"/>
  <c r="Y85" i="2" s="1"/>
  <c r="Y87" i="2" s="1"/>
  <c r="X64" i="2"/>
  <c r="X66" i="2" s="1"/>
  <c r="W65" i="2"/>
  <c r="Y65" i="2" s="1"/>
  <c r="X57" i="2"/>
  <c r="W58" i="2"/>
  <c r="Y58" i="2" s="1"/>
  <c r="Y60" i="2" s="1"/>
  <c r="O50" i="2"/>
  <c r="W51" i="2"/>
  <c r="Y51" i="2" s="1"/>
  <c r="Y53" i="2" s="1"/>
  <c r="O79" i="2"/>
  <c r="W79" i="2"/>
  <c r="Y197" i="2"/>
  <c r="O150" i="2"/>
  <c r="W150" i="2"/>
  <c r="S150" i="2"/>
  <c r="X150" i="2"/>
  <c r="S175" i="2"/>
  <c r="K150" i="2"/>
  <c r="K175" i="2"/>
  <c r="X175" i="2"/>
  <c r="O188" i="2"/>
  <c r="K188" i="2"/>
  <c r="S188" i="2"/>
  <c r="O182" i="2"/>
  <c r="K182" i="2"/>
  <c r="S182" i="2"/>
  <c r="S168" i="2"/>
  <c r="X168" i="2"/>
  <c r="X193" i="2" s="1"/>
  <c r="K168" i="2"/>
  <c r="O161" i="2"/>
  <c r="K161" i="2"/>
  <c r="S161" i="2"/>
  <c r="O155" i="2"/>
  <c r="K155" i="2"/>
  <c r="S155" i="2"/>
  <c r="S79" i="2"/>
  <c r="X79" i="2"/>
  <c r="S90" i="2"/>
  <c r="S124" i="2"/>
  <c r="X124" i="2"/>
  <c r="K79" i="2"/>
  <c r="K90" i="2"/>
  <c r="X90" i="2"/>
  <c r="K124" i="2"/>
  <c r="O137" i="2"/>
  <c r="K137" i="2"/>
  <c r="S137" i="2"/>
  <c r="O131" i="2"/>
  <c r="K131" i="2"/>
  <c r="S131" i="2"/>
  <c r="O117" i="2"/>
  <c r="K117" i="2"/>
  <c r="S117" i="2"/>
  <c r="O110" i="2"/>
  <c r="K110" i="2"/>
  <c r="S110" i="2"/>
  <c r="O103" i="2"/>
  <c r="K103" i="2"/>
  <c r="S103" i="2"/>
  <c r="O96" i="2"/>
  <c r="K96" i="2"/>
  <c r="S96" i="2"/>
  <c r="S84" i="2"/>
  <c r="X84" i="2"/>
  <c r="K84" i="2"/>
  <c r="K50" i="2"/>
  <c r="S70" i="2"/>
  <c r="X70" i="2"/>
  <c r="S50" i="2"/>
  <c r="X50" i="2"/>
  <c r="K70" i="2"/>
  <c r="O64" i="2"/>
  <c r="K64" i="2"/>
  <c r="S64" i="2"/>
  <c r="O57" i="2"/>
  <c r="K57" i="2"/>
  <c r="S57" i="2"/>
  <c r="F43" i="2"/>
  <c r="F36" i="2"/>
  <c r="F29" i="2"/>
  <c r="F23" i="2"/>
  <c r="F17" i="2"/>
  <c r="F12" i="2"/>
  <c r="G309" i="1"/>
  <c r="Y309" i="1" s="1"/>
  <c r="G299" i="1"/>
  <c r="Y299" i="1" s="1"/>
  <c r="G294" i="1"/>
  <c r="G288" i="1"/>
  <c r="G283" i="1"/>
  <c r="G281" i="1"/>
  <c r="G271" i="1"/>
  <c r="Y271" i="1" s="1"/>
  <c r="G265" i="1"/>
  <c r="G258" i="1"/>
  <c r="G252" i="1"/>
  <c r="G247" i="1"/>
  <c r="G234" i="1"/>
  <c r="Y234" i="1" s="1"/>
  <c r="G228" i="1"/>
  <c r="G221" i="1"/>
  <c r="G215" i="1"/>
  <c r="G210" i="1"/>
  <c r="G196" i="1"/>
  <c r="G189" i="1"/>
  <c r="G182" i="1"/>
  <c r="G176" i="1"/>
  <c r="G171" i="1"/>
  <c r="G158" i="1"/>
  <c r="Y158" i="1" s="1"/>
  <c r="G152" i="1"/>
  <c r="G145" i="1"/>
  <c r="G138" i="1"/>
  <c r="G132" i="1"/>
  <c r="G127" i="1"/>
  <c r="G114" i="1"/>
  <c r="Y114" i="1" s="1"/>
  <c r="G108" i="1"/>
  <c r="G101" i="1"/>
  <c r="G95" i="1"/>
  <c r="G90" i="1"/>
  <c r="L90" i="1" s="1"/>
  <c r="G80" i="1"/>
  <c r="Y80" i="1" s="1"/>
  <c r="G74" i="1"/>
  <c r="G67" i="1"/>
  <c r="G61" i="1"/>
  <c r="G56" i="1"/>
  <c r="L56" i="1" s="1"/>
  <c r="G47" i="1"/>
  <c r="Y47" i="1" s="1"/>
  <c r="Y48" i="1" s="1"/>
  <c r="G46" i="1"/>
  <c r="Y46" i="1" s="1"/>
  <c r="G38" i="1"/>
  <c r="G29" i="1"/>
  <c r="G23" i="1"/>
  <c r="G17" i="1"/>
  <c r="T16" i="1"/>
  <c r="P16" i="1"/>
  <c r="L16" i="1"/>
  <c r="G12" i="1"/>
  <c r="Y89" i="3"/>
  <c r="G89" i="3"/>
  <c r="X89" i="3" s="1"/>
  <c r="G88" i="3"/>
  <c r="Y88" i="3" s="1"/>
  <c r="Y76" i="3"/>
  <c r="G76" i="3"/>
  <c r="L76" i="3" s="1"/>
  <c r="G75" i="3"/>
  <c r="Y75" i="3" s="1"/>
  <c r="Y83" i="3"/>
  <c r="G83" i="3"/>
  <c r="X83" i="3" s="1"/>
  <c r="G82" i="3"/>
  <c r="Y82" i="3" s="1"/>
  <c r="Y66" i="5"/>
  <c r="X66" i="5"/>
  <c r="T66" i="5"/>
  <c r="P66" i="5"/>
  <c r="L66" i="5"/>
  <c r="G66" i="5"/>
  <c r="Y194" i="2" l="1"/>
  <c r="Y196" i="2" s="1"/>
  <c r="J6" i="6"/>
  <c r="Y143" i="2"/>
  <c r="Y145" i="2" s="1"/>
  <c r="Y79" i="2"/>
  <c r="Y258" i="1"/>
  <c r="X259" i="1"/>
  <c r="Z259" i="1" s="1"/>
  <c r="Z261" i="1" s="1"/>
  <c r="Y294" i="1"/>
  <c r="X295" i="1"/>
  <c r="Z295" i="1" s="1"/>
  <c r="P252" i="1"/>
  <c r="X253" i="1"/>
  <c r="Z253" i="1" s="1"/>
  <c r="Z255" i="1" s="1"/>
  <c r="P265" i="1"/>
  <c r="X266" i="1"/>
  <c r="Z266" i="1" s="1"/>
  <c r="P288" i="1"/>
  <c r="X289" i="1"/>
  <c r="Z289" i="1" s="1"/>
  <c r="Y150" i="2"/>
  <c r="X142" i="2"/>
  <c r="X43" i="2"/>
  <c r="W44" i="2"/>
  <c r="Y44" i="2" s="1"/>
  <c r="Y46" i="2" s="1"/>
  <c r="X36" i="2"/>
  <c r="W37" i="2"/>
  <c r="Y37" i="2" s="1"/>
  <c r="Y39" i="2" s="1"/>
  <c r="O29" i="2"/>
  <c r="W30" i="2"/>
  <c r="Y30" i="2" s="1"/>
  <c r="Y32" i="2" s="1"/>
  <c r="X23" i="2"/>
  <c r="W24" i="2"/>
  <c r="Y24" i="2" s="1"/>
  <c r="Y26" i="2" s="1"/>
  <c r="O17" i="2"/>
  <c r="W18" i="2"/>
  <c r="Y18" i="2" s="1"/>
  <c r="Y20" i="2" s="1"/>
  <c r="X12" i="2"/>
  <c r="W12" i="2"/>
  <c r="Y95" i="1"/>
  <c r="X96" i="1"/>
  <c r="Z96" i="1" s="1"/>
  <c r="Z98" i="1" s="1"/>
  <c r="Y108" i="1"/>
  <c r="Y110" i="1" s="1"/>
  <c r="X109" i="1"/>
  <c r="Z109" i="1" s="1"/>
  <c r="P138" i="1"/>
  <c r="X139" i="1"/>
  <c r="Z139" i="1" s="1"/>
  <c r="Z141" i="1" s="1"/>
  <c r="P152" i="1"/>
  <c r="X153" i="1"/>
  <c r="Z153" i="1" s="1"/>
  <c r="P182" i="1"/>
  <c r="X183" i="1"/>
  <c r="Z183" i="1" s="1"/>
  <c r="Z185" i="1" s="1"/>
  <c r="Y196" i="1"/>
  <c r="Y198" i="1" s="1"/>
  <c r="X197" i="1"/>
  <c r="Z197" i="1" s="1"/>
  <c r="Y215" i="1"/>
  <c r="X216" i="1"/>
  <c r="Z216" i="1" s="1"/>
  <c r="Z218" i="1" s="1"/>
  <c r="P228" i="1"/>
  <c r="X229" i="1"/>
  <c r="Z229" i="1" s="1"/>
  <c r="Y61" i="1"/>
  <c r="X62" i="1"/>
  <c r="Z62" i="1" s="1"/>
  <c r="Z64" i="1" s="1"/>
  <c r="P74" i="1"/>
  <c r="X75" i="1"/>
  <c r="Z75" i="1" s="1"/>
  <c r="Y101" i="1"/>
  <c r="X102" i="1"/>
  <c r="Z102" i="1" s="1"/>
  <c r="Z104" i="1" s="1"/>
  <c r="Y132" i="1"/>
  <c r="X133" i="1"/>
  <c r="Z133" i="1" s="1"/>
  <c r="Z135" i="1" s="1"/>
  <c r="Y145" i="1"/>
  <c r="X146" i="1"/>
  <c r="Z146" i="1" s="1"/>
  <c r="Z148" i="1" s="1"/>
  <c r="P176" i="1"/>
  <c r="X177" i="1"/>
  <c r="Z177" i="1" s="1"/>
  <c r="Z179" i="1" s="1"/>
  <c r="P189" i="1"/>
  <c r="X190" i="1"/>
  <c r="Z190" i="1" s="1"/>
  <c r="Z192" i="1" s="1"/>
  <c r="Y221" i="1"/>
  <c r="Z222" i="1"/>
  <c r="Z224" i="1" s="1"/>
  <c r="Y67" i="1"/>
  <c r="X68" i="1"/>
  <c r="Z68" i="1" s="1"/>
  <c r="Z70" i="1" s="1"/>
  <c r="Y17" i="1"/>
  <c r="X18" i="1"/>
  <c r="Z18" i="1" s="1"/>
  <c r="Z20" i="1" s="1"/>
  <c r="Y29" i="1"/>
  <c r="X30" i="1"/>
  <c r="Z30" i="1" s="1"/>
  <c r="Z34" i="1" s="1"/>
  <c r="Y56" i="1"/>
  <c r="X56" i="1"/>
  <c r="P127" i="1"/>
  <c r="X127" i="1"/>
  <c r="P171" i="1"/>
  <c r="X171" i="1"/>
  <c r="Y247" i="1"/>
  <c r="X247" i="1"/>
  <c r="Y283" i="1"/>
  <c r="X283" i="1"/>
  <c r="Y23" i="1"/>
  <c r="X24" i="1"/>
  <c r="Z24" i="1" s="1"/>
  <c r="Z26" i="1" s="1"/>
  <c r="P38" i="1"/>
  <c r="X39" i="1"/>
  <c r="Z39" i="1" s="1"/>
  <c r="Z52" i="1" s="1"/>
  <c r="P210" i="1"/>
  <c r="X210" i="1"/>
  <c r="Y281" i="1"/>
  <c r="X281" i="1"/>
  <c r="Y90" i="1"/>
  <c r="X90" i="1"/>
  <c r="T12" i="1"/>
  <c r="X12" i="1"/>
  <c r="K29" i="2"/>
  <c r="S17" i="2"/>
  <c r="X17" i="2"/>
  <c r="K17" i="2"/>
  <c r="S29" i="2"/>
  <c r="X29" i="2"/>
  <c r="O43" i="2"/>
  <c r="K43" i="2"/>
  <c r="S43" i="2"/>
  <c r="O36" i="2"/>
  <c r="K36" i="2"/>
  <c r="S36" i="2"/>
  <c r="O23" i="2"/>
  <c r="K23" i="2"/>
  <c r="S23" i="2"/>
  <c r="O12" i="2"/>
  <c r="K12" i="2"/>
  <c r="S12" i="2"/>
  <c r="Y12" i="2" s="1"/>
  <c r="P309" i="1"/>
  <c r="L309" i="1"/>
  <c r="T309" i="1"/>
  <c r="T288" i="1"/>
  <c r="Y288" i="1"/>
  <c r="L288" i="1"/>
  <c r="P299" i="1"/>
  <c r="L299" i="1"/>
  <c r="T299" i="1"/>
  <c r="P294" i="1"/>
  <c r="L294" i="1"/>
  <c r="T294" i="1"/>
  <c r="P283" i="1"/>
  <c r="L283" i="1"/>
  <c r="T283" i="1"/>
  <c r="Z283" i="1" s="1"/>
  <c r="P281" i="1"/>
  <c r="L281" i="1"/>
  <c r="T281" i="1"/>
  <c r="L252" i="1"/>
  <c r="P271" i="1"/>
  <c r="L271" i="1"/>
  <c r="T271" i="1"/>
  <c r="T265" i="1"/>
  <c r="Y265" i="1"/>
  <c r="Y267" i="1" s="1"/>
  <c r="L265" i="1"/>
  <c r="P258" i="1"/>
  <c r="L258" i="1"/>
  <c r="T258" i="1"/>
  <c r="T252" i="1"/>
  <c r="Y252" i="1"/>
  <c r="P247" i="1"/>
  <c r="L247" i="1"/>
  <c r="T247" i="1"/>
  <c r="Z247" i="1" s="1"/>
  <c r="L210" i="1"/>
  <c r="T210" i="1"/>
  <c r="Z210" i="1" s="1"/>
  <c r="Y210" i="1"/>
  <c r="P234" i="1"/>
  <c r="L234" i="1"/>
  <c r="T234" i="1"/>
  <c r="T228" i="1"/>
  <c r="Y228" i="1"/>
  <c r="L228" i="1"/>
  <c r="P221" i="1"/>
  <c r="L221" i="1"/>
  <c r="T221" i="1"/>
  <c r="P215" i="1"/>
  <c r="L215" i="1"/>
  <c r="T215" i="1"/>
  <c r="P196" i="1"/>
  <c r="L196" i="1"/>
  <c r="T196" i="1"/>
  <c r="L189" i="1"/>
  <c r="T189" i="1"/>
  <c r="Y189" i="1"/>
  <c r="L182" i="1"/>
  <c r="T182" i="1"/>
  <c r="Y182" i="1"/>
  <c r="T176" i="1"/>
  <c r="Y176" i="1"/>
  <c r="L176" i="1"/>
  <c r="T171" i="1"/>
  <c r="Z171" i="1" s="1"/>
  <c r="Y171" i="1"/>
  <c r="P95" i="1"/>
  <c r="L127" i="1"/>
  <c r="L152" i="1"/>
  <c r="L171" i="1"/>
  <c r="Y152" i="1"/>
  <c r="T127" i="1"/>
  <c r="Z127" i="1" s="1"/>
  <c r="Y127" i="1"/>
  <c r="T152" i="1"/>
  <c r="P158" i="1"/>
  <c r="L158" i="1"/>
  <c r="T158" i="1"/>
  <c r="P145" i="1"/>
  <c r="L145" i="1"/>
  <c r="T145" i="1"/>
  <c r="L138" i="1"/>
  <c r="T138" i="1"/>
  <c r="Y138" i="1"/>
  <c r="P132" i="1"/>
  <c r="L132" i="1"/>
  <c r="T132" i="1"/>
  <c r="L95" i="1"/>
  <c r="T95" i="1"/>
  <c r="P114" i="1"/>
  <c r="L114" i="1"/>
  <c r="T114" i="1"/>
  <c r="P108" i="1"/>
  <c r="L108" i="1"/>
  <c r="T108" i="1"/>
  <c r="P101" i="1"/>
  <c r="L101" i="1"/>
  <c r="T101" i="1"/>
  <c r="P90" i="1"/>
  <c r="T90" i="1"/>
  <c r="Z90" i="1" s="1"/>
  <c r="X47" i="1"/>
  <c r="T74" i="1"/>
  <c r="Y74" i="1"/>
  <c r="L74" i="1"/>
  <c r="P80" i="1"/>
  <c r="L80" i="1"/>
  <c r="T80" i="1"/>
  <c r="P67" i="1"/>
  <c r="L67" i="1"/>
  <c r="T67" i="1"/>
  <c r="P61" i="1"/>
  <c r="L61" i="1"/>
  <c r="T61" i="1"/>
  <c r="P56" i="1"/>
  <c r="T56" i="1"/>
  <c r="Z56" i="1" s="1"/>
  <c r="P47" i="1"/>
  <c r="L47" i="1"/>
  <c r="T47" i="1"/>
  <c r="Z47" i="1" s="1"/>
  <c r="X16" i="1"/>
  <c r="Y12" i="1"/>
  <c r="T38" i="1"/>
  <c r="Y38" i="1"/>
  <c r="L12" i="1"/>
  <c r="P12" i="1"/>
  <c r="L38" i="1"/>
  <c r="P46" i="1"/>
  <c r="L46" i="1"/>
  <c r="T46" i="1"/>
  <c r="P29" i="1"/>
  <c r="L29" i="1"/>
  <c r="T29" i="1"/>
  <c r="P23" i="1"/>
  <c r="L23" i="1"/>
  <c r="T23" i="1"/>
  <c r="P17" i="1"/>
  <c r="L17" i="1"/>
  <c r="T17" i="1"/>
  <c r="Z66" i="5"/>
  <c r="L89" i="3"/>
  <c r="L83" i="3"/>
  <c r="L75" i="3"/>
  <c r="P89" i="3"/>
  <c r="P82" i="3"/>
  <c r="P76" i="3"/>
  <c r="T89" i="3"/>
  <c r="Z89" i="3" s="1"/>
  <c r="T82" i="3"/>
  <c r="T76" i="3"/>
  <c r="X82" i="3"/>
  <c r="X76" i="3"/>
  <c r="L88" i="3"/>
  <c r="L82" i="3"/>
  <c r="P88" i="3"/>
  <c r="P83" i="3"/>
  <c r="P75" i="3"/>
  <c r="T88" i="3"/>
  <c r="T83" i="3"/>
  <c r="Z83" i="3" s="1"/>
  <c r="T75" i="3"/>
  <c r="X88" i="3"/>
  <c r="X75" i="3"/>
  <c r="Z54" i="1" l="1"/>
  <c r="Y76" i="2"/>
  <c r="Y361" i="2" s="1"/>
  <c r="Y363" i="2" s="1"/>
  <c r="Y304" i="1"/>
  <c r="Y291" i="1"/>
  <c r="Y307" i="1" s="1"/>
  <c r="Z86" i="1"/>
  <c r="Z88" i="1" s="1"/>
  <c r="Z240" i="1"/>
  <c r="Z203" i="1"/>
  <c r="Z205" i="1" s="1"/>
  <c r="Z164" i="1"/>
  <c r="Z166" i="1" s="1"/>
  <c r="Z120" i="1"/>
  <c r="Z122" i="1" s="1"/>
  <c r="Z277" i="1"/>
  <c r="Z279" i="1" s="1"/>
  <c r="Z305" i="1"/>
  <c r="X75" i="2"/>
  <c r="Y163" i="1"/>
  <c r="Y154" i="1"/>
  <c r="Y85" i="1"/>
  <c r="Y76" i="1"/>
  <c r="Y239" i="1"/>
  <c r="Y230" i="1"/>
  <c r="Y242" i="1" s="1"/>
  <c r="Y119" i="1"/>
  <c r="Y42" i="1"/>
  <c r="Y202" i="1"/>
  <c r="Y276" i="1"/>
  <c r="Z41" i="1"/>
  <c r="Z51" i="1" s="1"/>
  <c r="Z12" i="1"/>
  <c r="Z76" i="3"/>
  <c r="Z88" i="3"/>
  <c r="Z75" i="3"/>
  <c r="Z82" i="3"/>
  <c r="B6" i="6" l="1"/>
  <c r="X360" i="2"/>
  <c r="C7" i="6"/>
  <c r="C9" i="6" s="1"/>
  <c r="Y78" i="2"/>
  <c r="Z316" i="1"/>
  <c r="Y68" i="5"/>
  <c r="Y71" i="5" s="1"/>
  <c r="X68" i="5"/>
  <c r="T68" i="5"/>
  <c r="P68" i="5"/>
  <c r="L68" i="5"/>
  <c r="G68" i="5"/>
  <c r="Y51" i="5"/>
  <c r="X51" i="5"/>
  <c r="T51" i="5"/>
  <c r="P51" i="5"/>
  <c r="L51" i="5"/>
  <c r="Y48" i="5"/>
  <c r="Y50" i="5" s="1"/>
  <c r="X48" i="5"/>
  <c r="T48" i="5"/>
  <c r="P48" i="5"/>
  <c r="L48" i="5"/>
  <c r="G48" i="5"/>
  <c r="Y43" i="5"/>
  <c r="X43" i="5"/>
  <c r="T43" i="5"/>
  <c r="P43" i="5"/>
  <c r="L43" i="5"/>
  <c r="G43" i="5"/>
  <c r="Y28" i="5"/>
  <c r="X28" i="5"/>
  <c r="T28" i="5"/>
  <c r="P28" i="5"/>
  <c r="L28" i="5"/>
  <c r="G28" i="5"/>
  <c r="Y25" i="5"/>
  <c r="Y27" i="5" s="1"/>
  <c r="X25" i="5"/>
  <c r="T25" i="5"/>
  <c r="P25" i="5"/>
  <c r="L25" i="5"/>
  <c r="G25" i="5"/>
  <c r="Z39" i="5" s="1"/>
  <c r="Y20" i="5"/>
  <c r="X20" i="5"/>
  <c r="T20" i="5"/>
  <c r="P20" i="5"/>
  <c r="L20" i="5"/>
  <c r="G20" i="5"/>
  <c r="Y108" i="4"/>
  <c r="X108" i="4"/>
  <c r="T108" i="4"/>
  <c r="P108" i="4"/>
  <c r="L108" i="4"/>
  <c r="G108" i="4"/>
  <c r="Y105" i="4"/>
  <c r="Y107" i="4" s="1"/>
  <c r="X105" i="4"/>
  <c r="T105" i="4"/>
  <c r="P105" i="4"/>
  <c r="L105" i="4"/>
  <c r="G105" i="4"/>
  <c r="Y99" i="4"/>
  <c r="X99" i="4"/>
  <c r="T99" i="4"/>
  <c r="P99" i="4"/>
  <c r="L99" i="4"/>
  <c r="G99" i="4"/>
  <c r="Y92" i="4"/>
  <c r="X92" i="4"/>
  <c r="T92" i="4"/>
  <c r="P92" i="4"/>
  <c r="L92" i="4"/>
  <c r="G92" i="4"/>
  <c r="Y85" i="4"/>
  <c r="X85" i="4"/>
  <c r="T85" i="4"/>
  <c r="P85" i="4"/>
  <c r="L85" i="4"/>
  <c r="G85" i="4"/>
  <c r="Y56" i="4"/>
  <c r="X56" i="4"/>
  <c r="T56" i="4"/>
  <c r="P56" i="4"/>
  <c r="L56" i="4"/>
  <c r="G56" i="4"/>
  <c r="Y53" i="4"/>
  <c r="Y55" i="4" s="1"/>
  <c r="X53" i="4"/>
  <c r="T53" i="4"/>
  <c r="P53" i="4"/>
  <c r="L53" i="4"/>
  <c r="G53" i="4"/>
  <c r="X54" i="4" s="1"/>
  <c r="Z54" i="4" s="1"/>
  <c r="Y47" i="4"/>
  <c r="X47" i="4"/>
  <c r="T47" i="4"/>
  <c r="P47" i="4"/>
  <c r="L47" i="4"/>
  <c r="G47" i="4"/>
  <c r="Z48" i="4" s="1"/>
  <c r="Z50" i="4" s="1"/>
  <c r="Y40" i="4"/>
  <c r="T40" i="4"/>
  <c r="P40" i="4"/>
  <c r="L40" i="4"/>
  <c r="G40" i="4"/>
  <c r="X42" i="4" s="1"/>
  <c r="X40" i="4"/>
  <c r="Y33" i="4"/>
  <c r="X33" i="4"/>
  <c r="T33" i="4"/>
  <c r="P33" i="4"/>
  <c r="L33" i="4"/>
  <c r="G33" i="4"/>
  <c r="X34" i="4" s="1"/>
  <c r="Z34" i="4" s="1"/>
  <c r="Y26" i="4"/>
  <c r="X26" i="4"/>
  <c r="T26" i="4"/>
  <c r="P26" i="4"/>
  <c r="L26" i="4"/>
  <c r="G25" i="4"/>
  <c r="Y20" i="4"/>
  <c r="X20" i="4"/>
  <c r="T20" i="4"/>
  <c r="P20" i="4"/>
  <c r="L20" i="4"/>
  <c r="Y110" i="3"/>
  <c r="X110" i="3"/>
  <c r="T110" i="3"/>
  <c r="P110" i="3"/>
  <c r="L110" i="3"/>
  <c r="G110" i="3"/>
  <c r="Y107" i="3"/>
  <c r="Y109" i="3" s="1"/>
  <c r="X107" i="3"/>
  <c r="T107" i="3"/>
  <c r="P107" i="3"/>
  <c r="L107" i="3"/>
  <c r="G107" i="3"/>
  <c r="X108" i="3" s="1"/>
  <c r="Z108" i="3" s="1"/>
  <c r="Z113" i="3" s="1"/>
  <c r="Y93" i="3"/>
  <c r="G93" i="3"/>
  <c r="Y90" i="3"/>
  <c r="Y92" i="3" s="1"/>
  <c r="G90" i="3"/>
  <c r="X91" i="3" s="1"/>
  <c r="Z91" i="3" s="1"/>
  <c r="Y84" i="3"/>
  <c r="G84" i="3"/>
  <c r="Z85" i="3" s="1"/>
  <c r="Z87" i="3" s="1"/>
  <c r="Y77" i="3"/>
  <c r="G77" i="3"/>
  <c r="Z78" i="3" s="1"/>
  <c r="Y70" i="3"/>
  <c r="G70" i="3"/>
  <c r="X71" i="3" s="1"/>
  <c r="Z71" i="3" s="1"/>
  <c r="Y63" i="3"/>
  <c r="G63" i="3"/>
  <c r="X64" i="3" s="1"/>
  <c r="Z64" i="3" s="1"/>
  <c r="Y57" i="3"/>
  <c r="G57" i="3"/>
  <c r="X58" i="3" s="1"/>
  <c r="Z58" i="3" s="1"/>
  <c r="X42" i="3"/>
  <c r="T42" i="3"/>
  <c r="P42" i="3"/>
  <c r="L42" i="3"/>
  <c r="G42" i="3"/>
  <c r="Y42" i="3" s="1"/>
  <c r="X39" i="3"/>
  <c r="T39" i="3"/>
  <c r="P39" i="3"/>
  <c r="L39" i="3"/>
  <c r="G39" i="3"/>
  <c r="G33" i="3"/>
  <c r="X34" i="3" s="1"/>
  <c r="Z34" i="3" s="1"/>
  <c r="Z36" i="3" s="1"/>
  <c r="X26" i="3"/>
  <c r="T26" i="3"/>
  <c r="P26" i="3"/>
  <c r="L26" i="3"/>
  <c r="G26" i="3"/>
  <c r="X20" i="3"/>
  <c r="T20" i="3"/>
  <c r="P20" i="3"/>
  <c r="L20" i="3"/>
  <c r="G20" i="3"/>
  <c r="X308" i="1"/>
  <c r="T308" i="1"/>
  <c r="P308" i="1"/>
  <c r="L308" i="1"/>
  <c r="G308" i="1"/>
  <c r="X301" i="1"/>
  <c r="T301" i="1"/>
  <c r="P301" i="1"/>
  <c r="L301" i="1"/>
  <c r="G301" i="1"/>
  <c r="Y301" i="1" s="1"/>
  <c r="X298" i="1"/>
  <c r="T298" i="1"/>
  <c r="P298" i="1"/>
  <c r="G298" i="1"/>
  <c r="L298" i="1"/>
  <c r="X293" i="1"/>
  <c r="T293" i="1"/>
  <c r="P293" i="1"/>
  <c r="L293" i="1"/>
  <c r="G293" i="1"/>
  <c r="X287" i="1"/>
  <c r="T287" i="1"/>
  <c r="P287" i="1"/>
  <c r="L287" i="1"/>
  <c r="G287" i="1"/>
  <c r="X280" i="1"/>
  <c r="T280" i="1"/>
  <c r="P280" i="1"/>
  <c r="L280" i="1"/>
  <c r="G280" i="1"/>
  <c r="X273" i="1"/>
  <c r="T273" i="1"/>
  <c r="P273" i="1"/>
  <c r="L273" i="1"/>
  <c r="G273" i="1"/>
  <c r="Y273" i="1" s="1"/>
  <c r="X270" i="1"/>
  <c r="T270" i="1"/>
  <c r="P270" i="1"/>
  <c r="L270" i="1"/>
  <c r="G270" i="1"/>
  <c r="X264" i="1"/>
  <c r="T264" i="1"/>
  <c r="P264" i="1"/>
  <c r="L264" i="1"/>
  <c r="G264" i="1"/>
  <c r="X257" i="1"/>
  <c r="T257" i="1"/>
  <c r="P257" i="1"/>
  <c r="L257" i="1"/>
  <c r="G257" i="1"/>
  <c r="X251" i="1"/>
  <c r="T251" i="1"/>
  <c r="P251" i="1"/>
  <c r="L251" i="1"/>
  <c r="G251" i="1"/>
  <c r="X236" i="1"/>
  <c r="P236" i="1"/>
  <c r="L236" i="1"/>
  <c r="G236" i="1"/>
  <c r="Y236" i="1" s="1"/>
  <c r="X233" i="1"/>
  <c r="P233" i="1"/>
  <c r="L233" i="1"/>
  <c r="G233" i="1"/>
  <c r="X227" i="1"/>
  <c r="P227" i="1"/>
  <c r="L227" i="1"/>
  <c r="G227" i="1"/>
  <c r="X220" i="1"/>
  <c r="T220" i="1"/>
  <c r="P220" i="1"/>
  <c r="L220" i="1"/>
  <c r="G220" i="1"/>
  <c r="X214" i="1"/>
  <c r="T214" i="1"/>
  <c r="P214" i="1"/>
  <c r="L214" i="1"/>
  <c r="G214" i="1"/>
  <c r="X199" i="1"/>
  <c r="T199" i="1"/>
  <c r="P199" i="1"/>
  <c r="L199" i="1"/>
  <c r="G199" i="1"/>
  <c r="X195" i="1"/>
  <c r="T195" i="1"/>
  <c r="P195" i="1"/>
  <c r="L195" i="1"/>
  <c r="G195" i="1"/>
  <c r="X188" i="1"/>
  <c r="T188" i="1"/>
  <c r="P188" i="1"/>
  <c r="L188" i="1"/>
  <c r="G188" i="1"/>
  <c r="X181" i="1"/>
  <c r="T181" i="1"/>
  <c r="P181" i="1"/>
  <c r="L181" i="1"/>
  <c r="G181" i="1"/>
  <c r="X175" i="1"/>
  <c r="T175" i="1"/>
  <c r="P175" i="1"/>
  <c r="L175" i="1"/>
  <c r="G175" i="1"/>
  <c r="T160" i="1"/>
  <c r="P160" i="1"/>
  <c r="L160" i="1"/>
  <c r="G160" i="1"/>
  <c r="X160" i="1" s="1"/>
  <c r="T157" i="1"/>
  <c r="P157" i="1"/>
  <c r="L157" i="1"/>
  <c r="G157" i="1"/>
  <c r="T151" i="1"/>
  <c r="P151" i="1"/>
  <c r="L151" i="1"/>
  <c r="G151" i="1"/>
  <c r="T144" i="1"/>
  <c r="P144" i="1"/>
  <c r="L144" i="1"/>
  <c r="G144" i="1"/>
  <c r="X137" i="1"/>
  <c r="T137" i="1"/>
  <c r="P137" i="1"/>
  <c r="L137" i="1"/>
  <c r="G137" i="1"/>
  <c r="X131" i="1"/>
  <c r="T131" i="1"/>
  <c r="P131" i="1"/>
  <c r="L131" i="1"/>
  <c r="G131" i="1"/>
  <c r="X116" i="1"/>
  <c r="T116" i="1"/>
  <c r="P116" i="1"/>
  <c r="L116" i="1"/>
  <c r="G116" i="1"/>
  <c r="Y116" i="1" s="1"/>
  <c r="X113" i="1"/>
  <c r="T113" i="1"/>
  <c r="P113" i="1"/>
  <c r="L113" i="1"/>
  <c r="G113" i="1"/>
  <c r="X107" i="1"/>
  <c r="T107" i="1"/>
  <c r="P107" i="1"/>
  <c r="L107" i="1"/>
  <c r="G107" i="1"/>
  <c r="X100" i="1"/>
  <c r="T100" i="1"/>
  <c r="P100" i="1"/>
  <c r="L100" i="1"/>
  <c r="G100" i="1"/>
  <c r="G94" i="1"/>
  <c r="G60" i="1"/>
  <c r="X82" i="1"/>
  <c r="T82" i="1"/>
  <c r="P82" i="1"/>
  <c r="L82" i="1"/>
  <c r="G82" i="1"/>
  <c r="Y82" i="1" s="1"/>
  <c r="X79" i="1"/>
  <c r="T79" i="1"/>
  <c r="P79" i="1"/>
  <c r="L79" i="1"/>
  <c r="G79" i="1"/>
  <c r="X73" i="1"/>
  <c r="T73" i="1"/>
  <c r="P73" i="1"/>
  <c r="L73" i="1"/>
  <c r="G73" i="1"/>
  <c r="X66" i="1"/>
  <c r="T66" i="1"/>
  <c r="P66" i="1"/>
  <c r="L66" i="1"/>
  <c r="G66" i="1"/>
  <c r="X45" i="1"/>
  <c r="T45" i="1"/>
  <c r="P45" i="1"/>
  <c r="L45" i="1"/>
  <c r="G45" i="1"/>
  <c r="X37" i="1"/>
  <c r="T37" i="1"/>
  <c r="P37" i="1"/>
  <c r="L37" i="1"/>
  <c r="G37" i="1"/>
  <c r="X28" i="1"/>
  <c r="T28" i="1"/>
  <c r="P28" i="1"/>
  <c r="L28" i="1"/>
  <c r="G28" i="1"/>
  <c r="X22" i="1"/>
  <c r="T22" i="1"/>
  <c r="P22" i="1"/>
  <c r="L22" i="1"/>
  <c r="G22" i="1"/>
  <c r="X21" i="1"/>
  <c r="Z16" i="1"/>
  <c r="G16" i="1"/>
  <c r="W344" i="2"/>
  <c r="S344" i="2"/>
  <c r="O344" i="2"/>
  <c r="K344" i="2"/>
  <c r="F344" i="2"/>
  <c r="X344" i="2" s="1"/>
  <c r="W341" i="2"/>
  <c r="S341" i="2"/>
  <c r="O341" i="2"/>
  <c r="K341" i="2"/>
  <c r="F341" i="2"/>
  <c r="W335" i="2"/>
  <c r="S335" i="2"/>
  <c r="O335" i="2"/>
  <c r="K335" i="2"/>
  <c r="F335" i="2"/>
  <c r="W328" i="2"/>
  <c r="S328" i="2"/>
  <c r="O328" i="2"/>
  <c r="K328" i="2"/>
  <c r="F328" i="2"/>
  <c r="W315" i="2"/>
  <c r="S315" i="2"/>
  <c r="O315" i="2"/>
  <c r="K315" i="2"/>
  <c r="F315" i="2"/>
  <c r="W321" i="2"/>
  <c r="S321" i="2"/>
  <c r="O321" i="2"/>
  <c r="K321" i="2"/>
  <c r="F321" i="2"/>
  <c r="W278" i="2"/>
  <c r="S278" i="2"/>
  <c r="O278" i="2"/>
  <c r="K278" i="2"/>
  <c r="F278" i="2"/>
  <c r="W300" i="2"/>
  <c r="S300" i="2"/>
  <c r="O300" i="2"/>
  <c r="K300" i="2"/>
  <c r="F300" i="2"/>
  <c r="X300" i="2" s="1"/>
  <c r="W297" i="2"/>
  <c r="S297" i="2"/>
  <c r="O297" i="2"/>
  <c r="K297" i="2"/>
  <c r="F297" i="2"/>
  <c r="W291" i="2"/>
  <c r="S291" i="2"/>
  <c r="O291" i="2"/>
  <c r="K291" i="2"/>
  <c r="F291" i="2"/>
  <c r="W284" i="2"/>
  <c r="S284" i="2"/>
  <c r="O284" i="2"/>
  <c r="K284" i="2"/>
  <c r="F284" i="2"/>
  <c r="W241" i="2"/>
  <c r="S241" i="2"/>
  <c r="O241" i="2"/>
  <c r="K241" i="2"/>
  <c r="F241" i="2"/>
  <c r="W213" i="2"/>
  <c r="S213" i="2"/>
  <c r="O213" i="2"/>
  <c r="F213" i="2"/>
  <c r="K213" i="2"/>
  <c r="W207" i="2"/>
  <c r="S207" i="2"/>
  <c r="O207" i="2"/>
  <c r="K207" i="2"/>
  <c r="F207" i="2"/>
  <c r="F212" i="2"/>
  <c r="W257" i="2"/>
  <c r="S257" i="2"/>
  <c r="O257" i="2"/>
  <c r="K257" i="2"/>
  <c r="F257" i="2"/>
  <c r="X257" i="2" s="1"/>
  <c r="W254" i="2"/>
  <c r="S254" i="2"/>
  <c r="O254" i="2"/>
  <c r="K254" i="2"/>
  <c r="F254" i="2"/>
  <c r="W248" i="2"/>
  <c r="S248" i="2"/>
  <c r="O248" i="2"/>
  <c r="K248" i="2"/>
  <c r="F248" i="2"/>
  <c r="W234" i="2"/>
  <c r="S234" i="2"/>
  <c r="O234" i="2"/>
  <c r="K234" i="2"/>
  <c r="F234" i="2"/>
  <c r="W227" i="2"/>
  <c r="S227" i="2"/>
  <c r="O227" i="2"/>
  <c r="K227" i="2"/>
  <c r="F227" i="2"/>
  <c r="W220" i="2"/>
  <c r="S220" i="2"/>
  <c r="O220" i="2"/>
  <c r="K220" i="2"/>
  <c r="F220" i="2"/>
  <c r="W201" i="2"/>
  <c r="S201" i="2"/>
  <c r="O201" i="2"/>
  <c r="K201" i="2"/>
  <c r="F201" i="2"/>
  <c r="W190" i="2"/>
  <c r="S190" i="2"/>
  <c r="O190" i="2"/>
  <c r="K190" i="2"/>
  <c r="F190" i="2"/>
  <c r="X190" i="2" s="1"/>
  <c r="W187" i="2"/>
  <c r="S187" i="2"/>
  <c r="O187" i="2"/>
  <c r="K187" i="2"/>
  <c r="F187" i="2"/>
  <c r="W181" i="2"/>
  <c r="S181" i="2"/>
  <c r="O181" i="2"/>
  <c r="K181" i="2"/>
  <c r="F181" i="2"/>
  <c r="W174" i="2"/>
  <c r="S174" i="2"/>
  <c r="O174" i="2"/>
  <c r="K174" i="2"/>
  <c r="F174" i="2"/>
  <c r="W167" i="2"/>
  <c r="S167" i="2"/>
  <c r="O167" i="2"/>
  <c r="K167" i="2"/>
  <c r="F167" i="2"/>
  <c r="W160" i="2"/>
  <c r="S160" i="2"/>
  <c r="O160" i="2"/>
  <c r="K160" i="2"/>
  <c r="F160" i="2"/>
  <c r="W154" i="2"/>
  <c r="S154" i="2"/>
  <c r="O154" i="2"/>
  <c r="K154" i="2"/>
  <c r="F154" i="2"/>
  <c r="W139" i="2"/>
  <c r="S139" i="2"/>
  <c r="O139" i="2"/>
  <c r="K139" i="2"/>
  <c r="F139" i="2"/>
  <c r="X139" i="2" s="1"/>
  <c r="W136" i="2"/>
  <c r="S136" i="2"/>
  <c r="O136" i="2"/>
  <c r="K136" i="2"/>
  <c r="F136" i="2"/>
  <c r="W130" i="2"/>
  <c r="S130" i="2"/>
  <c r="O130" i="2"/>
  <c r="K130" i="2"/>
  <c r="F130" i="2"/>
  <c r="W123" i="2"/>
  <c r="S123" i="2"/>
  <c r="O123" i="2"/>
  <c r="K123" i="2"/>
  <c r="F123" i="2"/>
  <c r="W116" i="2"/>
  <c r="S116" i="2"/>
  <c r="O116" i="2"/>
  <c r="K116" i="2"/>
  <c r="F116" i="2"/>
  <c r="W109" i="2"/>
  <c r="S109" i="2"/>
  <c r="O109" i="2"/>
  <c r="K109" i="2"/>
  <c r="F109" i="2"/>
  <c r="W102" i="2"/>
  <c r="S102" i="2"/>
  <c r="O102" i="2"/>
  <c r="K102" i="2"/>
  <c r="F102" i="2"/>
  <c r="W95" i="2"/>
  <c r="S95" i="2"/>
  <c r="O95" i="2"/>
  <c r="F95" i="2"/>
  <c r="K95" i="2"/>
  <c r="W89" i="2"/>
  <c r="S89" i="2"/>
  <c r="F89" i="2"/>
  <c r="O89" i="2"/>
  <c r="K89" i="2"/>
  <c r="W83" i="2"/>
  <c r="S83" i="2"/>
  <c r="O83" i="2"/>
  <c r="K83" i="2"/>
  <c r="F83" i="2"/>
  <c r="W72" i="2"/>
  <c r="S72" i="2"/>
  <c r="O72" i="2"/>
  <c r="K72" i="2"/>
  <c r="F72" i="2"/>
  <c r="X72" i="2" s="1"/>
  <c r="W69" i="2"/>
  <c r="S69" i="2"/>
  <c r="O69" i="2"/>
  <c r="K69" i="2"/>
  <c r="F69" i="2"/>
  <c r="W63" i="2"/>
  <c r="S63" i="2"/>
  <c r="O63" i="2"/>
  <c r="K63" i="2"/>
  <c r="F63" i="2"/>
  <c r="W56" i="2"/>
  <c r="S56" i="2"/>
  <c r="O56" i="2"/>
  <c r="K56" i="2"/>
  <c r="F56" i="2"/>
  <c r="W49" i="2"/>
  <c r="S49" i="2"/>
  <c r="O49" i="2"/>
  <c r="K49" i="2"/>
  <c r="F49" i="2"/>
  <c r="F42" i="2"/>
  <c r="W42" i="2"/>
  <c r="S42" i="2"/>
  <c r="O42" i="2"/>
  <c r="K42" i="2"/>
  <c r="O35" i="2"/>
  <c r="W35" i="2"/>
  <c r="S35" i="2"/>
  <c r="K35" i="2"/>
  <c r="F35" i="2"/>
  <c r="E7" i="6" l="1"/>
  <c r="E9" i="6" s="1"/>
  <c r="Z318" i="1"/>
  <c r="X62" i="5"/>
  <c r="Z62" i="5" s="1"/>
  <c r="Z41" i="4"/>
  <c r="Z59" i="4" s="1"/>
  <c r="Z42" i="4"/>
  <c r="Z53" i="4"/>
  <c r="Z55" i="4" s="1"/>
  <c r="Z56" i="4"/>
  <c r="Z85" i="4"/>
  <c r="Z92" i="4"/>
  <c r="Z105" i="4"/>
  <c r="Y117" i="4"/>
  <c r="Y110" i="4"/>
  <c r="Z26" i="4"/>
  <c r="Z33" i="4"/>
  <c r="Z96" i="3"/>
  <c r="Z110" i="3"/>
  <c r="Y39" i="3"/>
  <c r="Y41" i="3" s="1"/>
  <c r="X40" i="3"/>
  <c r="Z40" i="3" s="1"/>
  <c r="Y26" i="3"/>
  <c r="X27" i="3"/>
  <c r="Z27" i="3" s="1"/>
  <c r="Y20" i="3"/>
  <c r="X21" i="3"/>
  <c r="Z21" i="3" s="1"/>
  <c r="Z107" i="3"/>
  <c r="Z112" i="3" s="1"/>
  <c r="X341" i="2"/>
  <c r="X343" i="2" s="1"/>
  <c r="W342" i="2"/>
  <c r="Y342" i="2" s="1"/>
  <c r="X335" i="2"/>
  <c r="W336" i="2"/>
  <c r="Y336" i="2" s="1"/>
  <c r="Y338" i="2" s="1"/>
  <c r="X328" i="2"/>
  <c r="W329" i="2"/>
  <c r="Y329" i="2" s="1"/>
  <c r="X321" i="2"/>
  <c r="W322" i="2"/>
  <c r="Y322" i="2" s="1"/>
  <c r="X315" i="2"/>
  <c r="W316" i="2"/>
  <c r="Y316" i="2" s="1"/>
  <c r="X297" i="2"/>
  <c r="X299" i="2" s="1"/>
  <c r="W298" i="2"/>
  <c r="Y298" i="2" s="1"/>
  <c r="X291" i="2"/>
  <c r="W292" i="2"/>
  <c r="Y292" i="2" s="1"/>
  <c r="Y294" i="2" s="1"/>
  <c r="X284" i="2"/>
  <c r="W285" i="2"/>
  <c r="Y285" i="2" s="1"/>
  <c r="X278" i="2"/>
  <c r="W279" i="2"/>
  <c r="Y279" i="2" s="1"/>
  <c r="X220" i="2"/>
  <c r="W221" i="2"/>
  <c r="Y221" i="2" s="1"/>
  <c r="X234" i="2"/>
  <c r="W235" i="2"/>
  <c r="Y235" i="2" s="1"/>
  <c r="X254" i="2"/>
  <c r="X256" i="2" s="1"/>
  <c r="W255" i="2"/>
  <c r="Y255" i="2" s="1"/>
  <c r="X227" i="2"/>
  <c r="W228" i="2"/>
  <c r="Y228" i="2" s="1"/>
  <c r="X248" i="2"/>
  <c r="W249" i="2"/>
  <c r="Y249" i="2" s="1"/>
  <c r="Y251" i="2" s="1"/>
  <c r="X241" i="2"/>
  <c r="W242" i="2"/>
  <c r="Y242" i="2" s="1"/>
  <c r="X201" i="2"/>
  <c r="W202" i="2"/>
  <c r="Y202" i="2" s="1"/>
  <c r="X207" i="2"/>
  <c r="W208" i="2"/>
  <c r="Y208" i="2" s="1"/>
  <c r="X213" i="2"/>
  <c r="W214" i="2"/>
  <c r="Y214" i="2" s="1"/>
  <c r="X187" i="2"/>
  <c r="X189" i="2" s="1"/>
  <c r="W188" i="2"/>
  <c r="Y188" i="2" s="1"/>
  <c r="X181" i="2"/>
  <c r="W182" i="2"/>
  <c r="Y182" i="2" s="1"/>
  <c r="Y184" i="2" s="1"/>
  <c r="X174" i="2"/>
  <c r="W175" i="2"/>
  <c r="Y175" i="2" s="1"/>
  <c r="X167" i="2"/>
  <c r="Y168" i="2"/>
  <c r="X160" i="2"/>
  <c r="W161" i="2"/>
  <c r="Y161" i="2" s="1"/>
  <c r="X154" i="2"/>
  <c r="W155" i="2"/>
  <c r="Y155" i="2" s="1"/>
  <c r="X123" i="2"/>
  <c r="W124" i="2"/>
  <c r="Y124" i="2" s="1"/>
  <c r="X136" i="2"/>
  <c r="X138" i="2" s="1"/>
  <c r="W137" i="2"/>
  <c r="Y137" i="2" s="1"/>
  <c r="X130" i="2"/>
  <c r="W131" i="2"/>
  <c r="Y131" i="2" s="1"/>
  <c r="Y133" i="2" s="1"/>
  <c r="X116" i="2"/>
  <c r="W117" i="2"/>
  <c r="Y117" i="2" s="1"/>
  <c r="X109" i="2"/>
  <c r="W110" i="2"/>
  <c r="Y110" i="2" s="1"/>
  <c r="X102" i="2"/>
  <c r="W103" i="2"/>
  <c r="Y103" i="2" s="1"/>
  <c r="X95" i="2"/>
  <c r="W96" i="2"/>
  <c r="Y96" i="2" s="1"/>
  <c r="X89" i="2"/>
  <c r="W90" i="2"/>
  <c r="Y90" i="2" s="1"/>
  <c r="X83" i="2"/>
  <c r="W84" i="2"/>
  <c r="Y84" i="2" s="1"/>
  <c r="X35" i="2"/>
  <c r="W36" i="2"/>
  <c r="Y36" i="2" s="1"/>
  <c r="X49" i="2"/>
  <c r="W50" i="2"/>
  <c r="Y50" i="2" s="1"/>
  <c r="X63" i="2"/>
  <c r="W64" i="2"/>
  <c r="Y64" i="2" s="1"/>
  <c r="Y66" i="2" s="1"/>
  <c r="X42" i="2"/>
  <c r="W43" i="2"/>
  <c r="Y43" i="2" s="1"/>
  <c r="X56" i="2"/>
  <c r="W57" i="2"/>
  <c r="Y57" i="2" s="1"/>
  <c r="X69" i="2"/>
  <c r="X71" i="2" s="1"/>
  <c r="W70" i="2"/>
  <c r="Y70" i="2" s="1"/>
  <c r="Y308" i="1"/>
  <c r="X309" i="1"/>
  <c r="Z309" i="1" s="1"/>
  <c r="Y287" i="1"/>
  <c r="X288" i="1"/>
  <c r="Z288" i="1" s="1"/>
  <c r="Z307" i="1" s="1"/>
  <c r="Y293" i="1"/>
  <c r="Y296" i="1" s="1"/>
  <c r="X294" i="1"/>
  <c r="Z294" i="1" s="1"/>
  <c r="Y298" i="1"/>
  <c r="Y300" i="1" s="1"/>
  <c r="X299" i="1"/>
  <c r="Z299" i="1" s="1"/>
  <c r="Z304" i="1" s="1"/>
  <c r="Y280" i="1"/>
  <c r="Z281" i="1"/>
  <c r="Y270" i="1"/>
  <c r="Y272" i="1" s="1"/>
  <c r="X271" i="1"/>
  <c r="Z271" i="1" s="1"/>
  <c r="Y264" i="1"/>
  <c r="X265" i="1"/>
  <c r="Z265" i="1" s="1"/>
  <c r="Z267" i="1" s="1"/>
  <c r="Y257" i="1"/>
  <c r="X258" i="1"/>
  <c r="Z258" i="1" s="1"/>
  <c r="Y251" i="1"/>
  <c r="X252" i="1"/>
  <c r="Z252" i="1" s="1"/>
  <c r="Y233" i="1"/>
  <c r="Y235" i="1" s="1"/>
  <c r="X234" i="1"/>
  <c r="Z234" i="1" s="1"/>
  <c r="Y227" i="1"/>
  <c r="X228" i="1"/>
  <c r="Z228" i="1" s="1"/>
  <c r="Z230" i="1" s="1"/>
  <c r="Z242" i="1" s="1"/>
  <c r="Y220" i="1"/>
  <c r="Z221" i="1"/>
  <c r="Y214" i="1"/>
  <c r="X215" i="1"/>
  <c r="Z215" i="1" s="1"/>
  <c r="Y199" i="1"/>
  <c r="Y195" i="1"/>
  <c r="X196" i="1"/>
  <c r="Z196" i="1" s="1"/>
  <c r="Z198" i="1" s="1"/>
  <c r="Y188" i="1"/>
  <c r="X189" i="1"/>
  <c r="Z189" i="1" s="1"/>
  <c r="Y181" i="1"/>
  <c r="X182" i="1"/>
  <c r="Z182" i="1" s="1"/>
  <c r="Y175" i="1"/>
  <c r="X176" i="1"/>
  <c r="Z176" i="1" s="1"/>
  <c r="Y157" i="1"/>
  <c r="Y159" i="1" s="1"/>
  <c r="X158" i="1"/>
  <c r="Z158" i="1" s="1"/>
  <c r="X151" i="1"/>
  <c r="Z151" i="1" s="1"/>
  <c r="X152" i="1"/>
  <c r="Z152" i="1" s="1"/>
  <c r="Z154" i="1" s="1"/>
  <c r="X144" i="1"/>
  <c r="X145" i="1"/>
  <c r="Z145" i="1" s="1"/>
  <c r="Y137" i="1"/>
  <c r="X138" i="1"/>
  <c r="Z138" i="1" s="1"/>
  <c r="Y131" i="1"/>
  <c r="X132" i="1"/>
  <c r="Z132" i="1" s="1"/>
  <c r="Y94" i="1"/>
  <c r="X95" i="1"/>
  <c r="Z95" i="1" s="1"/>
  <c r="Y113" i="1"/>
  <c r="Y115" i="1" s="1"/>
  <c r="X114" i="1"/>
  <c r="Z114" i="1" s="1"/>
  <c r="Y100" i="1"/>
  <c r="X101" i="1"/>
  <c r="Z101" i="1" s="1"/>
  <c r="Y107" i="1"/>
  <c r="X108" i="1"/>
  <c r="Z108" i="1" s="1"/>
  <c r="Z110" i="1" s="1"/>
  <c r="Y79" i="1"/>
  <c r="Y81" i="1" s="1"/>
  <c r="X80" i="1"/>
  <c r="Z80" i="1" s="1"/>
  <c r="X60" i="1"/>
  <c r="X61" i="1"/>
  <c r="Z61" i="1" s="1"/>
  <c r="Y73" i="1"/>
  <c r="X74" i="1"/>
  <c r="Z74" i="1" s="1"/>
  <c r="Z76" i="1" s="1"/>
  <c r="Y66" i="1"/>
  <c r="X67" i="1"/>
  <c r="Z67" i="1" s="1"/>
  <c r="Y16" i="1"/>
  <c r="X17" i="1"/>
  <c r="Z17" i="1" s="1"/>
  <c r="Y28" i="1"/>
  <c r="X29" i="1"/>
  <c r="Z29" i="1" s="1"/>
  <c r="Y45" i="1"/>
  <c r="X46" i="1"/>
  <c r="Z46" i="1" s="1"/>
  <c r="Z48" i="1" s="1"/>
  <c r="Y22" i="1"/>
  <c r="X23" i="1"/>
  <c r="Z23" i="1" s="1"/>
  <c r="Y37" i="1"/>
  <c r="X38" i="1"/>
  <c r="Z38" i="1" s="1"/>
  <c r="Z107" i="1"/>
  <c r="Z137" i="1"/>
  <c r="Z144" i="1"/>
  <c r="Z181" i="1"/>
  <c r="Z195" i="1"/>
  <c r="Z214" i="1"/>
  <c r="Z264" i="1"/>
  <c r="Z273" i="1"/>
  <c r="Z308" i="1"/>
  <c r="X259" i="2"/>
  <c r="Y315" i="2"/>
  <c r="Y335" i="2"/>
  <c r="Y344" i="2"/>
  <c r="Y89" i="2"/>
  <c r="Y174" i="2"/>
  <c r="X192" i="2"/>
  <c r="Y227" i="2"/>
  <c r="Y248" i="2"/>
  <c r="Y257" i="2"/>
  <c r="Y300" i="2"/>
  <c r="Z66" i="1"/>
  <c r="Z100" i="1"/>
  <c r="Z131" i="1"/>
  <c r="Z175" i="1"/>
  <c r="Z188" i="1"/>
  <c r="Z220" i="1"/>
  <c r="Z257" i="1"/>
  <c r="Z280" i="1"/>
  <c r="Z301" i="1"/>
  <c r="X57" i="3"/>
  <c r="T57" i="3"/>
  <c r="P57" i="3"/>
  <c r="L57" i="3"/>
  <c r="X63" i="3"/>
  <c r="T63" i="3"/>
  <c r="P63" i="3"/>
  <c r="L63" i="3"/>
  <c r="X77" i="3"/>
  <c r="T77" i="3"/>
  <c r="P77" i="3"/>
  <c r="L77" i="3"/>
  <c r="L84" i="3"/>
  <c r="X84" i="3"/>
  <c r="T84" i="3"/>
  <c r="P84" i="3"/>
  <c r="X90" i="3"/>
  <c r="T90" i="3"/>
  <c r="P90" i="3"/>
  <c r="L90" i="3"/>
  <c r="Z20" i="4"/>
  <c r="Z51" i="5"/>
  <c r="Z68" i="5"/>
  <c r="Z71" i="5" s="1"/>
  <c r="L70" i="3"/>
  <c r="X70" i="3"/>
  <c r="T70" i="3"/>
  <c r="P70" i="3"/>
  <c r="X93" i="3"/>
  <c r="T93" i="3"/>
  <c r="P93" i="3"/>
  <c r="L93" i="3"/>
  <c r="Y95" i="3"/>
  <c r="Y112" i="3"/>
  <c r="Y30" i="5"/>
  <c r="Y53" i="5"/>
  <c r="Y76" i="5" s="1"/>
  <c r="Z40" i="4"/>
  <c r="Y58" i="4"/>
  <c r="Z108" i="4"/>
  <c r="Z25" i="5"/>
  <c r="Z27" i="5" s="1"/>
  <c r="Z43" i="5"/>
  <c r="Z20" i="5"/>
  <c r="Z28" i="5"/>
  <c r="Z48" i="5"/>
  <c r="Z99" i="4"/>
  <c r="Z47" i="4"/>
  <c r="Z42" i="3"/>
  <c r="Z39" i="3"/>
  <c r="Z26" i="3"/>
  <c r="Z298" i="1"/>
  <c r="Z293" i="1"/>
  <c r="Z287" i="1"/>
  <c r="Z270" i="1"/>
  <c r="Z251" i="1"/>
  <c r="T236" i="1"/>
  <c r="Z236" i="1" s="1"/>
  <c r="T227" i="1"/>
  <c r="Z227" i="1" s="1"/>
  <c r="Z199" i="1"/>
  <c r="Z113" i="1"/>
  <c r="Z160" i="1"/>
  <c r="X157" i="1"/>
  <c r="Z157" i="1" s="1"/>
  <c r="Y160" i="1"/>
  <c r="Z73" i="1"/>
  <c r="Z82" i="1"/>
  <c r="Z116" i="1"/>
  <c r="T233" i="1"/>
  <c r="Z233" i="1" s="1"/>
  <c r="P94" i="1"/>
  <c r="X94" i="1"/>
  <c r="Y144" i="1"/>
  <c r="Y151" i="1"/>
  <c r="L94" i="1"/>
  <c r="T94" i="1"/>
  <c r="Z94" i="1" s="1"/>
  <c r="Z45" i="1"/>
  <c r="Z79" i="1"/>
  <c r="L60" i="1"/>
  <c r="T60" i="1"/>
  <c r="Y60" i="1"/>
  <c r="P60" i="1"/>
  <c r="Z37" i="1"/>
  <c r="Z22" i="1"/>
  <c r="Z28" i="1"/>
  <c r="Y341" i="2"/>
  <c r="Y328" i="2"/>
  <c r="Y321" i="2"/>
  <c r="Y297" i="2"/>
  <c r="Y278" i="2"/>
  <c r="Y291" i="2"/>
  <c r="Y284" i="2"/>
  <c r="Y241" i="2"/>
  <c r="Y95" i="2"/>
  <c r="Y102" i="2"/>
  <c r="Y116" i="2"/>
  <c r="Y130" i="2"/>
  <c r="Y139" i="2"/>
  <c r="Y167" i="2"/>
  <c r="Y181" i="2"/>
  <c r="Y190" i="2"/>
  <c r="Y220" i="2"/>
  <c r="Y254" i="2"/>
  <c r="Y234" i="2"/>
  <c r="Y213" i="2"/>
  <c r="Y207" i="2"/>
  <c r="Y201" i="2"/>
  <c r="Y187" i="2"/>
  <c r="Y160" i="2"/>
  <c r="Y154" i="2"/>
  <c r="Y109" i="2"/>
  <c r="Y136" i="2"/>
  <c r="Y123" i="2"/>
  <c r="Y83" i="2"/>
  <c r="Y72" i="2"/>
  <c r="Y56" i="2"/>
  <c r="Y42" i="2"/>
  <c r="Y69" i="2"/>
  <c r="Y63" i="2"/>
  <c r="Y49" i="2"/>
  <c r="Y35" i="2"/>
  <c r="Z60" i="4" l="1"/>
  <c r="Z62" i="4" s="1"/>
  <c r="Z44" i="4"/>
  <c r="H7" i="6"/>
  <c r="Z64" i="5"/>
  <c r="Z276" i="1"/>
  <c r="Z45" i="3"/>
  <c r="Y193" i="2"/>
  <c r="Z42" i="1"/>
  <c r="Y49" i="1"/>
  <c r="Y50" i="1"/>
  <c r="Z49" i="1"/>
  <c r="Z50" i="1"/>
  <c r="Z85" i="1"/>
  <c r="Z119" i="1"/>
  <c r="Z163" i="1"/>
  <c r="Z202" i="1"/>
  <c r="Z239" i="1"/>
  <c r="Y142" i="2"/>
  <c r="Y347" i="2"/>
  <c r="Z77" i="3"/>
  <c r="Y275" i="1"/>
  <c r="Z53" i="5"/>
  <c r="Z76" i="5" s="1"/>
  <c r="Z50" i="5"/>
  <c r="Z30" i="5"/>
  <c r="Z110" i="4"/>
  <c r="Z109" i="3"/>
  <c r="Z62" i="3"/>
  <c r="Z84" i="3"/>
  <c r="Z93" i="3"/>
  <c r="Z41" i="3"/>
  <c r="X346" i="2"/>
  <c r="Y343" i="2"/>
  <c r="Y302" i="2"/>
  <c r="X302" i="2"/>
  <c r="Y299" i="2"/>
  <c r="Y256" i="2"/>
  <c r="Y189" i="2"/>
  <c r="Y138" i="2"/>
  <c r="X141" i="2"/>
  <c r="Y71" i="2"/>
  <c r="Y303" i="1"/>
  <c r="Z300" i="1"/>
  <c r="Z296" i="1"/>
  <c r="Z272" i="1"/>
  <c r="Y238" i="1"/>
  <c r="Z235" i="1"/>
  <c r="Y201" i="1"/>
  <c r="Z159" i="1"/>
  <c r="Z115" i="1"/>
  <c r="Y118" i="1"/>
  <c r="Y84" i="1"/>
  <c r="Z60" i="1"/>
  <c r="Z81" i="1"/>
  <c r="Z201" i="1"/>
  <c r="Z275" i="1"/>
  <c r="Z70" i="3"/>
  <c r="Z90" i="3"/>
  <c r="Z92" i="3" s="1"/>
  <c r="Y192" i="2"/>
  <c r="Y162" i="1"/>
  <c r="Z162" i="1"/>
  <c r="Z238" i="1"/>
  <c r="Z63" i="3"/>
  <c r="Y259" i="2"/>
  <c r="Y141" i="2"/>
  <c r="Z118" i="1"/>
  <c r="Y115" i="4"/>
  <c r="Y346" i="2"/>
  <c r="Z303" i="1"/>
  <c r="Z58" i="4"/>
  <c r="K6" i="6" l="1"/>
  <c r="Z77" i="5"/>
  <c r="L7" i="6"/>
  <c r="Z118" i="3"/>
  <c r="G6" i="6" s="1"/>
  <c r="Z84" i="1"/>
  <c r="W28" i="2"/>
  <c r="W22" i="2"/>
  <c r="W16" i="2"/>
  <c r="S28" i="2"/>
  <c r="S22" i="2"/>
  <c r="S16" i="2"/>
  <c r="O28" i="2"/>
  <c r="O22" i="2"/>
  <c r="O16" i="2"/>
  <c r="K28" i="2"/>
  <c r="K22" i="2"/>
  <c r="K16" i="2"/>
  <c r="F16" i="2"/>
  <c r="F28" i="2"/>
  <c r="F22" i="2"/>
  <c r="X33" i="3"/>
  <c r="T33" i="3"/>
  <c r="P33" i="3"/>
  <c r="L33" i="3"/>
  <c r="Y33" i="3"/>
  <c r="Y44" i="3" l="1"/>
  <c r="X28" i="2"/>
  <c r="W29" i="2"/>
  <c r="Y29" i="2" s="1"/>
  <c r="X22" i="2"/>
  <c r="W23" i="2"/>
  <c r="Y23" i="2" s="1"/>
  <c r="X16" i="2"/>
  <c r="W17" i="2"/>
  <c r="Y17" i="2" s="1"/>
  <c r="X74" i="2"/>
  <c r="Y28" i="2"/>
  <c r="Y22" i="2"/>
  <c r="Y16" i="2"/>
  <c r="Z33" i="3"/>
  <c r="X292" i="1"/>
  <c r="T292" i="1"/>
  <c r="P292" i="1"/>
  <c r="L292" i="1"/>
  <c r="G292" i="1"/>
  <c r="Y292" i="1" s="1"/>
  <c r="G268" i="1"/>
  <c r="X268" i="1" s="1"/>
  <c r="G262" i="1"/>
  <c r="X262" i="1" s="1"/>
  <c r="G225" i="1"/>
  <c r="X225" i="1" s="1"/>
  <c r="G231" i="1"/>
  <c r="X231" i="1" s="1"/>
  <c r="G186" i="1"/>
  <c r="X186" i="1" s="1"/>
  <c r="G193" i="1"/>
  <c r="X193" i="1" s="1"/>
  <c r="G142" i="1"/>
  <c r="Y142" i="1" s="1"/>
  <c r="G149" i="1"/>
  <c r="Y149" i="1" s="1"/>
  <c r="G155" i="1"/>
  <c r="Y155" i="1" s="1"/>
  <c r="G111" i="1"/>
  <c r="X111" i="1" s="1"/>
  <c r="G105" i="1"/>
  <c r="X105" i="1" s="1"/>
  <c r="G71" i="1"/>
  <c r="X71" i="1" s="1"/>
  <c r="G77" i="1"/>
  <c r="X77" i="1" s="1"/>
  <c r="G43" i="1"/>
  <c r="X43" i="1" s="1"/>
  <c r="G35" i="1"/>
  <c r="X35" i="1" s="1"/>
  <c r="Y75" i="2" l="1"/>
  <c r="Y117" i="3"/>
  <c r="Y74" i="2"/>
  <c r="Z292" i="1"/>
  <c r="Y262" i="1"/>
  <c r="Y268" i="1"/>
  <c r="L268" i="1"/>
  <c r="P268" i="1"/>
  <c r="T268" i="1"/>
  <c r="Z268" i="1" s="1"/>
  <c r="L262" i="1"/>
  <c r="P262" i="1"/>
  <c r="T262" i="1"/>
  <c r="Z262" i="1" s="1"/>
  <c r="T225" i="1"/>
  <c r="Z225" i="1" s="1"/>
  <c r="T231" i="1"/>
  <c r="Z231" i="1" s="1"/>
  <c r="Y225" i="1"/>
  <c r="Y231" i="1"/>
  <c r="L231" i="1"/>
  <c r="P231" i="1"/>
  <c r="L225" i="1"/>
  <c r="P225" i="1"/>
  <c r="Y186" i="1"/>
  <c r="Y193" i="1"/>
  <c r="L193" i="1"/>
  <c r="P193" i="1"/>
  <c r="T193" i="1"/>
  <c r="Z193" i="1" s="1"/>
  <c r="L186" i="1"/>
  <c r="P186" i="1"/>
  <c r="T186" i="1"/>
  <c r="Z186" i="1" s="1"/>
  <c r="Y105" i="1"/>
  <c r="Y111" i="1"/>
  <c r="X142" i="1"/>
  <c r="X155" i="1"/>
  <c r="X149" i="1"/>
  <c r="P155" i="1"/>
  <c r="T155" i="1"/>
  <c r="L149" i="1"/>
  <c r="P149" i="1"/>
  <c r="T149" i="1"/>
  <c r="L142" i="1"/>
  <c r="P142" i="1"/>
  <c r="T142" i="1"/>
  <c r="Z142" i="1" s="1"/>
  <c r="L111" i="1"/>
  <c r="P111" i="1"/>
  <c r="T111" i="1"/>
  <c r="Z111" i="1" s="1"/>
  <c r="L105" i="1"/>
  <c r="P105" i="1"/>
  <c r="T105" i="1"/>
  <c r="Z105" i="1" s="1"/>
  <c r="Y77" i="1"/>
  <c r="L77" i="1"/>
  <c r="P77" i="1"/>
  <c r="T77" i="1"/>
  <c r="Z77" i="1" s="1"/>
  <c r="Y71" i="1"/>
  <c r="L71" i="1"/>
  <c r="P71" i="1"/>
  <c r="T71" i="1"/>
  <c r="Z71" i="1" s="1"/>
  <c r="Y35" i="1"/>
  <c r="Y43" i="1"/>
  <c r="L43" i="1"/>
  <c r="P43" i="1"/>
  <c r="T43" i="1"/>
  <c r="Z43" i="1" s="1"/>
  <c r="L35" i="1"/>
  <c r="P35" i="1"/>
  <c r="T35" i="1"/>
  <c r="Z35" i="1" s="1"/>
  <c r="F339" i="2"/>
  <c r="W339" i="2" s="1"/>
  <c r="F326" i="2"/>
  <c r="W326" i="2" s="1"/>
  <c r="F333" i="2"/>
  <c r="W333" i="2" s="1"/>
  <c r="F295" i="2"/>
  <c r="W295" i="2" s="1"/>
  <c r="F289" i="2"/>
  <c r="W289" i="2" s="1"/>
  <c r="F264" i="2"/>
  <c r="W264" i="2" s="1"/>
  <c r="F232" i="2"/>
  <c r="X232" i="2" s="1"/>
  <c r="F252" i="2"/>
  <c r="W252" i="2" s="1"/>
  <c r="F246" i="2"/>
  <c r="W246" i="2" s="1"/>
  <c r="F239" i="2"/>
  <c r="W239" i="2" s="1"/>
  <c r="F225" i="2"/>
  <c r="W225" i="2" s="1"/>
  <c r="F218" i="2"/>
  <c r="X218" i="2" s="1"/>
  <c r="F219" i="2"/>
  <c r="F165" i="2"/>
  <c r="W165" i="2" s="1"/>
  <c r="F172" i="2"/>
  <c r="W172" i="2" s="1"/>
  <c r="F179" i="2"/>
  <c r="W179" i="2" s="1"/>
  <c r="F185" i="2"/>
  <c r="W185" i="2" s="1"/>
  <c r="F121" i="2"/>
  <c r="X121" i="2" s="1"/>
  <c r="F122" i="2"/>
  <c r="F134" i="2"/>
  <c r="W134" i="2" s="1"/>
  <c r="F128" i="2"/>
  <c r="W128" i="2" s="1"/>
  <c r="F114" i="2"/>
  <c r="W114" i="2" s="1"/>
  <c r="F107" i="2"/>
  <c r="W107" i="2" s="1"/>
  <c r="F100" i="2"/>
  <c r="W100" i="2" s="1"/>
  <c r="W121" i="2" l="1"/>
  <c r="O121" i="2"/>
  <c r="K232" i="2"/>
  <c r="S232" i="2"/>
  <c r="K121" i="2"/>
  <c r="S121" i="2"/>
  <c r="O232" i="2"/>
  <c r="W232" i="2"/>
  <c r="Z149" i="1"/>
  <c r="Z155" i="1"/>
  <c r="X326" i="2"/>
  <c r="X333" i="2"/>
  <c r="X339" i="2"/>
  <c r="K339" i="2"/>
  <c r="O339" i="2"/>
  <c r="S339" i="2"/>
  <c r="Y339" i="2" s="1"/>
  <c r="K333" i="2"/>
  <c r="O333" i="2"/>
  <c r="S333" i="2"/>
  <c r="Y333" i="2" s="1"/>
  <c r="K326" i="2"/>
  <c r="O326" i="2"/>
  <c r="S326" i="2"/>
  <c r="Y326" i="2" s="1"/>
  <c r="X289" i="2"/>
  <c r="X295" i="2"/>
  <c r="K295" i="2"/>
  <c r="O295" i="2"/>
  <c r="S295" i="2"/>
  <c r="Y295" i="2" s="1"/>
  <c r="K289" i="2"/>
  <c r="O289" i="2"/>
  <c r="S289" i="2"/>
  <c r="Y289" i="2" s="1"/>
  <c r="X264" i="2"/>
  <c r="K264" i="2"/>
  <c r="O264" i="2"/>
  <c r="S264" i="2"/>
  <c r="Y264" i="2" s="1"/>
  <c r="K218" i="2"/>
  <c r="O218" i="2"/>
  <c r="S218" i="2"/>
  <c r="W218" i="2"/>
  <c r="X225" i="2"/>
  <c r="X239" i="2"/>
  <c r="X246" i="2"/>
  <c r="X252" i="2"/>
  <c r="K252" i="2"/>
  <c r="O252" i="2"/>
  <c r="S252" i="2"/>
  <c r="Y252" i="2" s="1"/>
  <c r="K246" i="2"/>
  <c r="O246" i="2"/>
  <c r="S246" i="2"/>
  <c r="Y246" i="2" s="1"/>
  <c r="K239" i="2"/>
  <c r="O239" i="2"/>
  <c r="S239" i="2"/>
  <c r="Y239" i="2" s="1"/>
  <c r="K225" i="2"/>
  <c r="O225" i="2"/>
  <c r="S225" i="2"/>
  <c r="Y225" i="2" s="1"/>
  <c r="X165" i="2"/>
  <c r="X172" i="2"/>
  <c r="X179" i="2"/>
  <c r="X185" i="2"/>
  <c r="K185" i="2"/>
  <c r="O185" i="2"/>
  <c r="S185" i="2"/>
  <c r="Y185" i="2" s="1"/>
  <c r="K179" i="2"/>
  <c r="O179" i="2"/>
  <c r="S179" i="2"/>
  <c r="Y179" i="2" s="1"/>
  <c r="K172" i="2"/>
  <c r="O172" i="2"/>
  <c r="S172" i="2"/>
  <c r="Y172" i="2" s="1"/>
  <c r="K165" i="2"/>
  <c r="O165" i="2"/>
  <c r="S165" i="2"/>
  <c r="Y165" i="2" s="1"/>
  <c r="X100" i="2"/>
  <c r="X107" i="2"/>
  <c r="X114" i="2"/>
  <c r="X128" i="2"/>
  <c r="X134" i="2"/>
  <c r="K134" i="2"/>
  <c r="O134" i="2"/>
  <c r="S134" i="2"/>
  <c r="Y134" i="2" s="1"/>
  <c r="K128" i="2"/>
  <c r="O128" i="2"/>
  <c r="S128" i="2"/>
  <c r="Y128" i="2" s="1"/>
  <c r="K114" i="2"/>
  <c r="O114" i="2"/>
  <c r="S114" i="2"/>
  <c r="Y114" i="2" s="1"/>
  <c r="K107" i="2"/>
  <c r="O107" i="2"/>
  <c r="S107" i="2"/>
  <c r="Y107" i="2" s="1"/>
  <c r="K100" i="2"/>
  <c r="O100" i="2"/>
  <c r="S100" i="2"/>
  <c r="Y100" i="2" s="1"/>
  <c r="F40" i="2"/>
  <c r="W40" i="2" s="1"/>
  <c r="F47" i="2"/>
  <c r="W47" i="2" s="1"/>
  <c r="F54" i="2"/>
  <c r="W54" i="2" s="1"/>
  <c r="F61" i="2"/>
  <c r="W61" i="2" s="1"/>
  <c r="F67" i="2"/>
  <c r="W67" i="2" s="1"/>
  <c r="F33" i="2"/>
  <c r="W33" i="2" s="1"/>
  <c r="G68" i="3"/>
  <c r="G37" i="3"/>
  <c r="X37" i="3" s="1"/>
  <c r="G31" i="3"/>
  <c r="X31" i="3" s="1"/>
  <c r="Y103" i="4"/>
  <c r="Y97" i="4"/>
  <c r="Y90" i="4"/>
  <c r="Y83" i="4"/>
  <c r="G90" i="4"/>
  <c r="G83" i="4"/>
  <c r="Y63" i="4"/>
  <c r="Y76" i="4"/>
  <c r="G76" i="4"/>
  <c r="Y51" i="4"/>
  <c r="Y45" i="4"/>
  <c r="Y38" i="4"/>
  <c r="Y31" i="4"/>
  <c r="X38" i="4"/>
  <c r="X31" i="4"/>
  <c r="G103" i="4"/>
  <c r="X103" i="4" s="1"/>
  <c r="G97" i="4"/>
  <c r="G51" i="4"/>
  <c r="X51" i="4" s="1"/>
  <c r="G45" i="4"/>
  <c r="X45" i="4" s="1"/>
  <c r="G38" i="4"/>
  <c r="T38" i="4" s="1"/>
  <c r="G31" i="4"/>
  <c r="T31" i="4" s="1"/>
  <c r="Z31" i="4" l="1"/>
  <c r="X97" i="4"/>
  <c r="Z106" i="4"/>
  <c r="X90" i="4"/>
  <c r="X100" i="4"/>
  <c r="Z100" i="4" s="1"/>
  <c r="X83" i="4"/>
  <c r="Z93" i="4"/>
  <c r="X76" i="4"/>
  <c r="Z86" i="4"/>
  <c r="X63" i="4"/>
  <c r="Z79" i="4"/>
  <c r="Z38" i="4"/>
  <c r="Y121" i="2"/>
  <c r="L68" i="3"/>
  <c r="X68" i="3"/>
  <c r="T68" i="3"/>
  <c r="P68" i="3"/>
  <c r="Y232" i="2"/>
  <c r="Y68" i="3"/>
  <c r="Y218" i="2"/>
  <c r="X33" i="2"/>
  <c r="X40" i="2"/>
  <c r="X47" i="2"/>
  <c r="X54" i="2"/>
  <c r="X61" i="2"/>
  <c r="X67" i="2"/>
  <c r="K67" i="2"/>
  <c r="O67" i="2"/>
  <c r="S67" i="2"/>
  <c r="Y67" i="2" s="1"/>
  <c r="K61" i="2"/>
  <c r="O61" i="2"/>
  <c r="S61" i="2"/>
  <c r="Y61" i="2" s="1"/>
  <c r="K54" i="2"/>
  <c r="O54" i="2"/>
  <c r="S54" i="2"/>
  <c r="Y54" i="2" s="1"/>
  <c r="K47" i="2"/>
  <c r="O47" i="2"/>
  <c r="S47" i="2"/>
  <c r="Y47" i="2" s="1"/>
  <c r="K40" i="2"/>
  <c r="O40" i="2"/>
  <c r="S40" i="2"/>
  <c r="Y40" i="2" s="1"/>
  <c r="K33" i="2"/>
  <c r="O33" i="2"/>
  <c r="S33" i="2"/>
  <c r="Y33" i="2" s="1"/>
  <c r="Y31" i="3"/>
  <c r="Y37" i="3"/>
  <c r="L37" i="3"/>
  <c r="P37" i="3"/>
  <c r="T37" i="3"/>
  <c r="Z37" i="3" s="1"/>
  <c r="L31" i="3"/>
  <c r="P31" i="3"/>
  <c r="T31" i="3"/>
  <c r="Z31" i="3" s="1"/>
  <c r="L103" i="4"/>
  <c r="P103" i="4"/>
  <c r="T103" i="4"/>
  <c r="Z103" i="4" s="1"/>
  <c r="L97" i="4"/>
  <c r="P97" i="4"/>
  <c r="T97" i="4"/>
  <c r="L90" i="4"/>
  <c r="P90" i="4"/>
  <c r="T90" i="4"/>
  <c r="Z90" i="4" s="1"/>
  <c r="L83" i="4"/>
  <c r="P83" i="4"/>
  <c r="T83" i="4"/>
  <c r="L63" i="4"/>
  <c r="P63" i="4"/>
  <c r="T63" i="4"/>
  <c r="Z63" i="4" s="1"/>
  <c r="L76" i="4"/>
  <c r="P76" i="4"/>
  <c r="T76" i="4"/>
  <c r="L51" i="4"/>
  <c r="P51" i="4"/>
  <c r="T51" i="4"/>
  <c r="Z51" i="4" s="1"/>
  <c r="L45" i="4"/>
  <c r="P45" i="4"/>
  <c r="T45" i="4"/>
  <c r="Z45" i="4" s="1"/>
  <c r="L38" i="4"/>
  <c r="P38" i="4"/>
  <c r="L31" i="4"/>
  <c r="P31" i="4"/>
  <c r="Z76" i="4" l="1"/>
  <c r="Z83" i="4"/>
  <c r="Z97" i="4"/>
  <c r="Z107" i="4"/>
  <c r="Z111" i="4"/>
  <c r="Z68" i="3"/>
  <c r="Z116" i="4" l="1"/>
  <c r="I6" i="6" s="1"/>
  <c r="Y65" i="5"/>
  <c r="Y67" i="5" s="1"/>
  <c r="X65" i="5"/>
  <c r="T65" i="5"/>
  <c r="P65" i="5"/>
  <c r="L65" i="5"/>
  <c r="G65" i="5"/>
  <c r="Y47" i="5"/>
  <c r="X47" i="5"/>
  <c r="T47" i="5"/>
  <c r="P47" i="5"/>
  <c r="L47" i="5"/>
  <c r="G47" i="5"/>
  <c r="X59" i="5" s="1"/>
  <c r="Z59" i="5" s="1"/>
  <c r="Z73" i="5" s="1"/>
  <c r="Y24" i="5"/>
  <c r="X24" i="5"/>
  <c r="T24" i="5"/>
  <c r="P24" i="5"/>
  <c r="L24" i="5"/>
  <c r="G24" i="5"/>
  <c r="Z78" i="5" l="1"/>
  <c r="Z24" i="5"/>
  <c r="Z47" i="5"/>
  <c r="Z65" i="5"/>
  <c r="Z67" i="5" s="1"/>
  <c r="X84" i="4"/>
  <c r="X91" i="4"/>
  <c r="X98" i="4"/>
  <c r="X104" i="4"/>
  <c r="X32" i="4"/>
  <c r="X39" i="4"/>
  <c r="X46" i="4"/>
  <c r="X52" i="4"/>
  <c r="T84" i="4"/>
  <c r="Z84" i="4" s="1"/>
  <c r="T91" i="4"/>
  <c r="Z91" i="4" s="1"/>
  <c r="T98" i="4"/>
  <c r="Z98" i="4" s="1"/>
  <c r="T104" i="4"/>
  <c r="Z104" i="4" s="1"/>
  <c r="T32" i="4"/>
  <c r="Z32" i="4" s="1"/>
  <c r="T39" i="4"/>
  <c r="Z39" i="4" s="1"/>
  <c r="T46" i="4"/>
  <c r="Z46" i="4" s="1"/>
  <c r="T52" i="4"/>
  <c r="Z52" i="4" s="1"/>
  <c r="P84" i="4"/>
  <c r="P91" i="4"/>
  <c r="P98" i="4"/>
  <c r="P104" i="4"/>
  <c r="P32" i="4"/>
  <c r="P39" i="4"/>
  <c r="P46" i="4"/>
  <c r="P52" i="4"/>
  <c r="L84" i="4"/>
  <c r="L91" i="4"/>
  <c r="L98" i="4"/>
  <c r="L104" i="4"/>
  <c r="L32" i="4"/>
  <c r="L39" i="4"/>
  <c r="L46" i="4"/>
  <c r="L52" i="4"/>
  <c r="L32" i="3"/>
  <c r="L38" i="3"/>
  <c r="P32" i="3"/>
  <c r="P38" i="3"/>
  <c r="T32" i="3"/>
  <c r="T38" i="3"/>
  <c r="X32" i="3"/>
  <c r="X38" i="3"/>
  <c r="K27" i="2"/>
  <c r="K34" i="2"/>
  <c r="K41" i="2"/>
  <c r="K48" i="2"/>
  <c r="K55" i="2"/>
  <c r="K62" i="2"/>
  <c r="K68" i="2"/>
  <c r="K88" i="2"/>
  <c r="K94" i="2"/>
  <c r="K101" i="2"/>
  <c r="K108" i="2"/>
  <c r="K115" i="2"/>
  <c r="K122" i="2"/>
  <c r="K129" i="2"/>
  <c r="K135" i="2"/>
  <c r="K159" i="2"/>
  <c r="K166" i="2"/>
  <c r="K173" i="2"/>
  <c r="K180" i="2"/>
  <c r="K186" i="2"/>
  <c r="K206" i="2"/>
  <c r="K212" i="2"/>
  <c r="K219" i="2"/>
  <c r="K226" i="2"/>
  <c r="K233" i="2"/>
  <c r="K240" i="2"/>
  <c r="K247" i="2"/>
  <c r="K253" i="2"/>
  <c r="K265" i="2"/>
  <c r="K283" i="2"/>
  <c r="K290" i="2"/>
  <c r="K296" i="2"/>
  <c r="K320" i="2"/>
  <c r="K327" i="2"/>
  <c r="K334" i="2"/>
  <c r="K340" i="2"/>
  <c r="O27" i="2"/>
  <c r="O34" i="2"/>
  <c r="O41" i="2"/>
  <c r="O48" i="2"/>
  <c r="O55" i="2"/>
  <c r="O62" i="2"/>
  <c r="O68" i="2"/>
  <c r="O88" i="2"/>
  <c r="O94" i="2"/>
  <c r="O101" i="2"/>
  <c r="O108" i="2"/>
  <c r="O115" i="2"/>
  <c r="O122" i="2"/>
  <c r="O129" i="2"/>
  <c r="O135" i="2"/>
  <c r="O159" i="2"/>
  <c r="O166" i="2"/>
  <c r="O173" i="2"/>
  <c r="O180" i="2"/>
  <c r="O186" i="2"/>
  <c r="O206" i="2"/>
  <c r="O212" i="2"/>
  <c r="O219" i="2"/>
  <c r="O226" i="2"/>
  <c r="O233" i="2"/>
  <c r="O240" i="2"/>
  <c r="O247" i="2"/>
  <c r="O253" i="2"/>
  <c r="O265" i="2"/>
  <c r="O283" i="2"/>
  <c r="O290" i="2"/>
  <c r="O296" i="2"/>
  <c r="O320" i="2"/>
  <c r="O327" i="2"/>
  <c r="O334" i="2"/>
  <c r="O340" i="2"/>
  <c r="S27" i="2"/>
  <c r="S34" i="2"/>
  <c r="S41" i="2"/>
  <c r="S48" i="2"/>
  <c r="S55" i="2"/>
  <c r="S62" i="2"/>
  <c r="S68" i="2"/>
  <c r="S88" i="2"/>
  <c r="S94" i="2"/>
  <c r="S101" i="2"/>
  <c r="S108" i="2"/>
  <c r="S115" i="2"/>
  <c r="S122" i="2"/>
  <c r="S129" i="2"/>
  <c r="S135" i="2"/>
  <c r="S159" i="2"/>
  <c r="S166" i="2"/>
  <c r="S173" i="2"/>
  <c r="S180" i="2"/>
  <c r="S186" i="2"/>
  <c r="S206" i="2"/>
  <c r="S212" i="2"/>
  <c r="S219" i="2"/>
  <c r="S226" i="2"/>
  <c r="S233" i="2"/>
  <c r="S240" i="2"/>
  <c r="S247" i="2"/>
  <c r="S253" i="2"/>
  <c r="S265" i="2"/>
  <c r="S283" i="2"/>
  <c r="S290" i="2"/>
  <c r="S296" i="2"/>
  <c r="S320" i="2"/>
  <c r="S327" i="2"/>
  <c r="S334" i="2"/>
  <c r="S340" i="2"/>
  <c r="W27" i="2"/>
  <c r="W34" i="2"/>
  <c r="W41" i="2"/>
  <c r="W48" i="2"/>
  <c r="W55" i="2"/>
  <c r="W62" i="2"/>
  <c r="W68" i="2"/>
  <c r="W88" i="2"/>
  <c r="W94" i="2"/>
  <c r="W101" i="2"/>
  <c r="W108" i="2"/>
  <c r="W115" i="2"/>
  <c r="W122" i="2"/>
  <c r="W129" i="2"/>
  <c r="W135" i="2"/>
  <c r="W159" i="2"/>
  <c r="W166" i="2"/>
  <c r="W173" i="2"/>
  <c r="W180" i="2"/>
  <c r="W186" i="2"/>
  <c r="W206" i="2"/>
  <c r="W212" i="2"/>
  <c r="W219" i="2"/>
  <c r="W226" i="2"/>
  <c r="W233" i="2"/>
  <c r="W240" i="2"/>
  <c r="W247" i="2"/>
  <c r="W253" i="2"/>
  <c r="W265" i="2"/>
  <c r="W283" i="2"/>
  <c r="W290" i="2"/>
  <c r="W296" i="2"/>
  <c r="W320" i="2"/>
  <c r="W327" i="2"/>
  <c r="W334" i="2"/>
  <c r="W340" i="2"/>
  <c r="X27" i="1"/>
  <c r="X36" i="1"/>
  <c r="X44" i="1"/>
  <c r="X65" i="1"/>
  <c r="X72" i="1"/>
  <c r="X78" i="1"/>
  <c r="X99" i="1"/>
  <c r="X106" i="1"/>
  <c r="X112" i="1"/>
  <c r="X136" i="1"/>
  <c r="X180" i="1"/>
  <c r="X187" i="1"/>
  <c r="X194" i="1"/>
  <c r="X219" i="1"/>
  <c r="X226" i="1"/>
  <c r="X232" i="1"/>
  <c r="X256" i="1"/>
  <c r="X263" i="1"/>
  <c r="X269" i="1"/>
  <c r="X297" i="1"/>
  <c r="T27" i="1"/>
  <c r="T36" i="1"/>
  <c r="T44" i="1"/>
  <c r="T65" i="1"/>
  <c r="T72" i="1"/>
  <c r="T78" i="1"/>
  <c r="T99" i="1"/>
  <c r="T106" i="1"/>
  <c r="T112" i="1"/>
  <c r="T136" i="1"/>
  <c r="T143" i="1"/>
  <c r="T150" i="1"/>
  <c r="T156" i="1"/>
  <c r="T180" i="1"/>
  <c r="T187" i="1"/>
  <c r="T194" i="1"/>
  <c r="T219" i="1"/>
  <c r="T256" i="1"/>
  <c r="T263" i="1"/>
  <c r="T269" i="1"/>
  <c r="T297" i="1"/>
  <c r="P27" i="1"/>
  <c r="P36" i="1"/>
  <c r="P44" i="1"/>
  <c r="P65" i="1"/>
  <c r="P72" i="1"/>
  <c r="P78" i="1"/>
  <c r="P99" i="1"/>
  <c r="P106" i="1"/>
  <c r="P112" i="1"/>
  <c r="P136" i="1"/>
  <c r="P143" i="1"/>
  <c r="P150" i="1"/>
  <c r="P156" i="1"/>
  <c r="P180" i="1"/>
  <c r="P187" i="1"/>
  <c r="P194" i="1"/>
  <c r="P219" i="1"/>
  <c r="P226" i="1"/>
  <c r="P232" i="1"/>
  <c r="P256" i="1"/>
  <c r="P263" i="1"/>
  <c r="P269" i="1"/>
  <c r="P297" i="1"/>
  <c r="L27" i="1"/>
  <c r="L36" i="1"/>
  <c r="L44" i="1"/>
  <c r="L65" i="1"/>
  <c r="L72" i="1"/>
  <c r="L78" i="1"/>
  <c r="L99" i="1"/>
  <c r="L106" i="1"/>
  <c r="L112" i="1"/>
  <c r="L136" i="1"/>
  <c r="L143" i="1"/>
  <c r="L150" i="1"/>
  <c r="L156" i="1"/>
  <c r="L180" i="1"/>
  <c r="L187" i="1"/>
  <c r="L194" i="1"/>
  <c r="L219" i="1"/>
  <c r="L226" i="1"/>
  <c r="L232" i="1"/>
  <c r="L256" i="1"/>
  <c r="L263" i="1"/>
  <c r="L269" i="1"/>
  <c r="L297" i="1"/>
  <c r="K7" i="6" l="1"/>
  <c r="Z219" i="1"/>
  <c r="Z187" i="1"/>
  <c r="Z194" i="1"/>
  <c r="Z180" i="1"/>
  <c r="Z38" i="3"/>
  <c r="Z136" i="1"/>
  <c r="Z263" i="1"/>
  <c r="Z106" i="1"/>
  <c r="Z78" i="1"/>
  <c r="Z65" i="1"/>
  <c r="Z44" i="1"/>
  <c r="Z27" i="1"/>
  <c r="Z297" i="1"/>
  <c r="Z269" i="1"/>
  <c r="Z256" i="1"/>
  <c r="Z112" i="1"/>
  <c r="Z99" i="1"/>
  <c r="Z72" i="1"/>
  <c r="Z36" i="1"/>
  <c r="Z32" i="3"/>
  <c r="Y62" i="3"/>
  <c r="Y69" i="3"/>
  <c r="Y32" i="4"/>
  <c r="Y39" i="4"/>
  <c r="Y46" i="4"/>
  <c r="Y52" i="4"/>
  <c r="Y84" i="4"/>
  <c r="Y91" i="4"/>
  <c r="Y98" i="4"/>
  <c r="Y104" i="4"/>
  <c r="Y25" i="4"/>
  <c r="Z115" i="4" l="1"/>
  <c r="Y206" i="2"/>
  <c r="F206" i="2"/>
  <c r="X206" i="2" s="1"/>
  <c r="Y88" i="2"/>
  <c r="F88" i="2"/>
  <c r="X88" i="2" s="1"/>
  <c r="G46" i="4" l="1"/>
  <c r="G39" i="4"/>
  <c r="X41" i="4" s="1"/>
  <c r="G104" i="4"/>
  <c r="G98" i="4"/>
  <c r="G91" i="4"/>
  <c r="X101" i="4" s="1"/>
  <c r="Z101" i="4" s="1"/>
  <c r="Z112" i="4" s="1"/>
  <c r="Z114" i="4" s="1"/>
  <c r="G84" i="4"/>
  <c r="G52" i="4"/>
  <c r="G32" i="4"/>
  <c r="X25" i="4"/>
  <c r="T25" i="4"/>
  <c r="P25" i="4"/>
  <c r="L25" i="4"/>
  <c r="G69" i="3"/>
  <c r="G62" i="3"/>
  <c r="G38" i="3"/>
  <c r="Y38" i="3" s="1"/>
  <c r="G32" i="3"/>
  <c r="Y32" i="3" s="1"/>
  <c r="X25" i="3"/>
  <c r="T25" i="3"/>
  <c r="P25" i="3"/>
  <c r="L25" i="3"/>
  <c r="G25" i="3"/>
  <c r="Y25" i="3" s="1"/>
  <c r="Y340" i="2"/>
  <c r="F340" i="2"/>
  <c r="X340" i="2" s="1"/>
  <c r="Y334" i="2"/>
  <c r="F334" i="2"/>
  <c r="X334" i="2" s="1"/>
  <c r="Y327" i="2"/>
  <c r="F327" i="2"/>
  <c r="X327" i="2" s="1"/>
  <c r="Y320" i="2"/>
  <c r="F320" i="2"/>
  <c r="X320" i="2" s="1"/>
  <c r="Y296" i="2"/>
  <c r="F296" i="2"/>
  <c r="X296" i="2" s="1"/>
  <c r="Y290" i="2"/>
  <c r="F290" i="2"/>
  <c r="X290" i="2" s="1"/>
  <c r="Y283" i="2"/>
  <c r="F283" i="2"/>
  <c r="X283" i="2" s="1"/>
  <c r="Y265" i="2"/>
  <c r="F265" i="2"/>
  <c r="Y253" i="2"/>
  <c r="F253" i="2"/>
  <c r="X253" i="2" s="1"/>
  <c r="Y247" i="2"/>
  <c r="F247" i="2"/>
  <c r="X247" i="2" s="1"/>
  <c r="Y240" i="2"/>
  <c r="F240" i="2"/>
  <c r="X240" i="2" s="1"/>
  <c r="Y233" i="2"/>
  <c r="F233" i="2"/>
  <c r="X233" i="2" s="1"/>
  <c r="Y226" i="2"/>
  <c r="F226" i="2"/>
  <c r="X226" i="2" s="1"/>
  <c r="Y219" i="2"/>
  <c r="X219" i="2"/>
  <c r="Y212" i="2"/>
  <c r="X212" i="2"/>
  <c r="Y186" i="2"/>
  <c r="F186" i="2"/>
  <c r="X186" i="2" s="1"/>
  <c r="Y180" i="2"/>
  <c r="F180" i="2"/>
  <c r="X180" i="2" s="1"/>
  <c r="Y173" i="2"/>
  <c r="F173" i="2"/>
  <c r="X173" i="2" s="1"/>
  <c r="Y166" i="2"/>
  <c r="F166" i="2"/>
  <c r="X166" i="2" s="1"/>
  <c r="Y159" i="2"/>
  <c r="F159" i="2"/>
  <c r="X159" i="2" s="1"/>
  <c r="Y135" i="2"/>
  <c r="F135" i="2"/>
  <c r="X135" i="2" s="1"/>
  <c r="Y129" i="2"/>
  <c r="F129" i="2"/>
  <c r="X129" i="2" s="1"/>
  <c r="Y122" i="2"/>
  <c r="X122" i="2"/>
  <c r="Y115" i="2"/>
  <c r="F115" i="2"/>
  <c r="X115" i="2" s="1"/>
  <c r="Y108" i="2"/>
  <c r="F108" i="2"/>
  <c r="X108" i="2" s="1"/>
  <c r="Y101" i="2"/>
  <c r="F101" i="2"/>
  <c r="X101" i="2" s="1"/>
  <c r="Y94" i="2"/>
  <c r="F94" i="2"/>
  <c r="X94" i="2" s="1"/>
  <c r="Y68" i="2"/>
  <c r="F68" i="2"/>
  <c r="X68" i="2" s="1"/>
  <c r="Y62" i="2"/>
  <c r="F62" i="2"/>
  <c r="X62" i="2" s="1"/>
  <c r="Y55" i="2"/>
  <c r="F55" i="2"/>
  <c r="X55" i="2" s="1"/>
  <c r="Y48" i="2"/>
  <c r="F48" i="2"/>
  <c r="X48" i="2" s="1"/>
  <c r="Y41" i="2"/>
  <c r="F41" i="2"/>
  <c r="X41" i="2" s="1"/>
  <c r="Y34" i="2"/>
  <c r="F34" i="2"/>
  <c r="X34" i="2" s="1"/>
  <c r="Y27" i="2"/>
  <c r="F27" i="2"/>
  <c r="X27" i="2" s="1"/>
  <c r="W21" i="2"/>
  <c r="S21" i="2"/>
  <c r="O21" i="2"/>
  <c r="K21" i="2"/>
  <c r="F21" i="2"/>
  <c r="X21" i="2" s="1"/>
  <c r="G297" i="1"/>
  <c r="Y297" i="1" s="1"/>
  <c r="G269" i="1"/>
  <c r="Y269" i="1" s="1"/>
  <c r="G263" i="1"/>
  <c r="Y263" i="1" s="1"/>
  <c r="G256" i="1"/>
  <c r="Y256" i="1" s="1"/>
  <c r="G232" i="1"/>
  <c r="G226" i="1"/>
  <c r="G219" i="1"/>
  <c r="Y219" i="1" s="1"/>
  <c r="G194" i="1"/>
  <c r="Y194" i="1" s="1"/>
  <c r="G187" i="1"/>
  <c r="Y187" i="1" s="1"/>
  <c r="G180" i="1"/>
  <c r="Y180" i="1" s="1"/>
  <c r="G156" i="1"/>
  <c r="G150" i="1"/>
  <c r="G143" i="1"/>
  <c r="G136" i="1"/>
  <c r="Y136" i="1" s="1"/>
  <c r="G112" i="1"/>
  <c r="Y112" i="1" s="1"/>
  <c r="G106" i="1"/>
  <c r="Y106" i="1" s="1"/>
  <c r="G99" i="1"/>
  <c r="Y99" i="1" s="1"/>
  <c r="G78" i="1"/>
  <c r="Y78" i="1" s="1"/>
  <c r="G72" i="1"/>
  <c r="Y72" i="1" s="1"/>
  <c r="G65" i="1"/>
  <c r="Y65" i="1" s="1"/>
  <c r="G44" i="1"/>
  <c r="Y44" i="1" s="1"/>
  <c r="G36" i="1"/>
  <c r="Y36" i="1" s="1"/>
  <c r="G27" i="1"/>
  <c r="Y27" i="1" s="1"/>
  <c r="T21" i="1"/>
  <c r="P21" i="1"/>
  <c r="L21" i="1"/>
  <c r="G21" i="1"/>
  <c r="Y21" i="1" s="1"/>
  <c r="Z102" i="4" l="1"/>
  <c r="X265" i="2"/>
  <c r="Y267" i="2"/>
  <c r="Y303" i="2" s="1"/>
  <c r="Y360" i="2" s="1"/>
  <c r="X62" i="3"/>
  <c r="T62" i="3"/>
  <c r="P62" i="3"/>
  <c r="L62" i="3"/>
  <c r="X69" i="3"/>
  <c r="T69" i="3"/>
  <c r="P69" i="3"/>
  <c r="L69" i="3"/>
  <c r="Z25" i="3"/>
  <c r="Y226" i="1"/>
  <c r="T226" i="1"/>
  <c r="Z226" i="1" s="1"/>
  <c r="Y232" i="1"/>
  <c r="T232" i="1"/>
  <c r="Z232" i="1" s="1"/>
  <c r="Y143" i="1"/>
  <c r="X143" i="1"/>
  <c r="Z143" i="1" s="1"/>
  <c r="X150" i="1"/>
  <c r="Z150" i="1" s="1"/>
  <c r="Y150" i="1"/>
  <c r="Y156" i="1"/>
  <c r="X156" i="1"/>
  <c r="Z156" i="1" s="1"/>
  <c r="Z20" i="3"/>
  <c r="Y21" i="2"/>
  <c r="Z21" i="1"/>
  <c r="Z25" i="4"/>
  <c r="C6" i="6" l="1"/>
  <c r="Z117" i="4"/>
  <c r="Z119" i="4" s="1"/>
  <c r="Z69" i="3"/>
  <c r="Z57" i="3"/>
  <c r="Z44" i="3"/>
  <c r="D6" i="6" l="1"/>
  <c r="I7" i="6"/>
  <c r="I9" i="6" s="1"/>
  <c r="Z95" i="3"/>
  <c r="E6" i="6" l="1"/>
  <c r="M7" i="6"/>
  <c r="M9" i="6" s="1"/>
  <c r="L6" i="6"/>
  <c r="Z117" i="3"/>
  <c r="M6" i="6" l="1"/>
</calcChain>
</file>

<file path=xl/sharedStrings.xml><?xml version="1.0" encoding="utf-8"?>
<sst xmlns="http://schemas.openxmlformats.org/spreadsheetml/2006/main" count="2337" uniqueCount="127">
  <si>
    <t>Додаток 12а</t>
  </si>
  <si>
    <t>ІІ. Моніторинг якості здійснення освітнього процесу</t>
  </si>
  <si>
    <t>2.1. Рівень навчальної діяльності учнів</t>
  </si>
  <si>
    <t>УВАГА! НЕ ЗАПОВНЮВАТИ КЛІТИНКИ ВИДІЛЕНІ ЧЕРВОНИМ!!!</t>
  </si>
  <si>
    <t>№ 
з/п</t>
  </si>
  <si>
    <t>ПІБ учителя</t>
  </si>
  <si>
    <t>Навчальний рік</t>
  </si>
  <si>
    <t>Клас</t>
  </si>
  <si>
    <t>К-сть 
уч-нів</t>
  </si>
  <si>
    <t>Контроль</t>
  </si>
  <si>
    <t>Предмет</t>
  </si>
  <si>
    <t>Рівні</t>
  </si>
  <si>
    <t>І семестр</t>
  </si>
  <si>
    <t>Початковий</t>
  </si>
  <si>
    <t>Середній</t>
  </si>
  <si>
    <t>Достатній</t>
  </si>
  <si>
    <t>Високий</t>
  </si>
  <si>
    <t>Бали</t>
  </si>
  <si>
    <t>Я/п</t>
  </si>
  <si>
    <t>%</t>
  </si>
  <si>
    <t>2016/2017</t>
  </si>
  <si>
    <t>Математика</t>
  </si>
  <si>
    <t>Алгебра</t>
  </si>
  <si>
    <t>Геометрія</t>
  </si>
  <si>
    <t>біологія</t>
  </si>
  <si>
    <t>Біологія</t>
  </si>
  <si>
    <t>Географія</t>
  </si>
  <si>
    <t>Фізика</t>
  </si>
  <si>
    <t>хімія</t>
  </si>
  <si>
    <t>Екологія</t>
  </si>
  <si>
    <t>Природозн.</t>
  </si>
  <si>
    <t>Економіка</t>
  </si>
  <si>
    <t>Додаток 13а</t>
  </si>
  <si>
    <t xml:space="preserve">І семестр </t>
  </si>
  <si>
    <t>Середній 
бал</t>
  </si>
  <si>
    <t>Укр. мова</t>
  </si>
  <si>
    <t>читання</t>
  </si>
  <si>
    <t>Укр. літ.</t>
  </si>
  <si>
    <t>заруб. літ.</t>
  </si>
  <si>
    <t>Англ. мова</t>
  </si>
  <si>
    <t>Історія Укр.</t>
  </si>
  <si>
    <t>Всесв. історія</t>
  </si>
  <si>
    <t>Правозн.</t>
  </si>
  <si>
    <t>Додаток 14а</t>
  </si>
  <si>
    <t>2.1.5.1. Освітній моніторинг предметів фізкультурно-оздоровчого циклу 
(основи здоров’я, фізична культура, захист Вітчизни)</t>
  </si>
  <si>
    <t>2016/2017 н.р.</t>
  </si>
  <si>
    <t>Основи зд.</t>
  </si>
  <si>
    <t xml:space="preserve">Фіз. культ. </t>
  </si>
  <si>
    <t>Захист Віт.</t>
  </si>
  <si>
    <t>Додаток 15а</t>
  </si>
  <si>
    <t>Інформатика</t>
  </si>
  <si>
    <t>Труд. навч.</t>
  </si>
  <si>
    <t xml:space="preserve">Обр. мист. </t>
  </si>
  <si>
    <t>Муз. мист.</t>
  </si>
  <si>
    <t>Мистецтво</t>
  </si>
  <si>
    <t>Проноза О.П.</t>
  </si>
  <si>
    <t>Чабаненко О.К.</t>
  </si>
  <si>
    <t>Сімаченко О.Н.</t>
  </si>
  <si>
    <t>Чебаненко О.М.</t>
  </si>
  <si>
    <t>Ткаченко С.Ю.</t>
  </si>
  <si>
    <t>Сакара О.С.</t>
  </si>
  <si>
    <t>Ткаченко С.І.</t>
  </si>
  <si>
    <t>Борисенко Н.Г.</t>
  </si>
  <si>
    <t>Дадіжа М.Г.</t>
  </si>
  <si>
    <t>Кравченко О.О.</t>
  </si>
  <si>
    <t>Василенко І.Г.</t>
  </si>
  <si>
    <t>Чабаненко О.К</t>
  </si>
  <si>
    <t>Гавриленко Н.С.</t>
  </si>
  <si>
    <t>Гавриленко Є.Д.</t>
  </si>
  <si>
    <t>Чебан Г.С.</t>
  </si>
  <si>
    <t>Рилова К.В.</t>
  </si>
  <si>
    <t>Гончаренко Л.І.</t>
  </si>
  <si>
    <t>Гавриленко О.Д.</t>
  </si>
  <si>
    <t>Чебаненко В.В.</t>
  </si>
  <si>
    <t>Ремша С.П.</t>
  </si>
  <si>
    <t>укр.мова</t>
  </si>
  <si>
    <t>1 зарах</t>
  </si>
  <si>
    <t>Додаток 16а</t>
  </si>
  <si>
    <t>2.1.6.1. Освітній моніторинг предметів художньо-естетичного циклу 
(художня культура, етика, образотворче, музичне мистецтво, мистецтво)</t>
  </si>
  <si>
    <t>2.1.6.1. Освітній моніторинг предметів інформаційно-технологічного, естетичного циклу 
(інформатика, трудове навчання, обслуговуюча праця)</t>
  </si>
  <si>
    <t>2.1.4.1. Освітній моніторинг предметів суспільно-гуманітарного циклу (українська мова та література, 
російська мова, англійська мова, зарубіжна література, історія, правознавство, людина і світ)</t>
  </si>
  <si>
    <t>2.1.3.1. Освітній моніторинг предметів природничо-математичного циклу 
(математика, алгебра, геометрія, біологія, географія, фізика, астрономія, хімія, екологія)</t>
  </si>
  <si>
    <t>Середній бал</t>
  </si>
  <si>
    <t xml:space="preserve">Художньо-естетичний </t>
  </si>
  <si>
    <t xml:space="preserve">Інформаційно-технологічний </t>
  </si>
  <si>
    <t xml:space="preserve">Фізкультурно-оздоровчий </t>
  </si>
  <si>
    <t xml:space="preserve">Суспільно-гуманітарний </t>
  </si>
  <si>
    <t xml:space="preserve">Природничо-математичний </t>
  </si>
  <si>
    <t>С.б.</t>
  </si>
  <si>
    <t>2015/2016</t>
  </si>
  <si>
    <t>Різниця</t>
  </si>
  <si>
    <t>Загальні показники по циклу</t>
  </si>
  <si>
    <t>Чебаненко О.М</t>
  </si>
  <si>
    <t>Сімаченко О.Н</t>
  </si>
  <si>
    <t>Гавриленко О.Д</t>
  </si>
  <si>
    <t>Чебаненко В.В</t>
  </si>
  <si>
    <t>Гавриленко Н.С</t>
  </si>
  <si>
    <t>Щербина Н.Л.</t>
  </si>
  <si>
    <t>Чабан Н.П.</t>
  </si>
  <si>
    <t>2017/2018</t>
  </si>
  <si>
    <t>2016/2018</t>
  </si>
  <si>
    <t>Гриценко К.О.</t>
  </si>
  <si>
    <t>КЗ "Приморська ЗОШ І-ІІІ ступенів"</t>
  </si>
  <si>
    <t xml:space="preserve">Порівняльний моніторинг якості знань учнів з предметів  інваріантної складової за циклами у І семестрі </t>
  </si>
  <si>
    <t>КЗ "Приморська ЗОШ І-ІІІ ст."</t>
  </si>
  <si>
    <t>2018/2019</t>
  </si>
  <si>
    <t>Гром.освіта</t>
  </si>
  <si>
    <t>Зимня Ю.І.</t>
  </si>
  <si>
    <t>3 зарах</t>
  </si>
  <si>
    <t>2019/2020</t>
  </si>
  <si>
    <t>Борисенко  Н.Г.</t>
  </si>
  <si>
    <t xml:space="preserve">Алгебра  </t>
  </si>
  <si>
    <t>Василенко І.Г</t>
  </si>
  <si>
    <r>
      <t>І семестр 20</t>
    </r>
    <r>
      <rPr>
        <b/>
        <u/>
        <sz val="14"/>
        <color indexed="8"/>
        <rFont val="Calibri"/>
        <family val="2"/>
        <charset val="204"/>
      </rPr>
      <t>19</t>
    </r>
    <r>
      <rPr>
        <b/>
        <sz val="14"/>
        <color indexed="8"/>
        <rFont val="Calibri"/>
        <family val="2"/>
        <charset val="204"/>
      </rPr>
      <t>/2020 навчального  року</t>
    </r>
  </si>
  <si>
    <t>2019/2020 н.р.</t>
  </si>
  <si>
    <t>2 зарах</t>
  </si>
  <si>
    <t>Астрономія</t>
  </si>
  <si>
    <t>Якісний показник</t>
  </si>
  <si>
    <t xml:space="preserve">2019/2020 </t>
  </si>
  <si>
    <t>2020/2021</t>
  </si>
  <si>
    <t>Агебра</t>
  </si>
  <si>
    <r>
      <t>І семестр 2020</t>
    </r>
    <r>
      <rPr>
        <b/>
        <sz val="14"/>
        <color indexed="8"/>
        <rFont val="Calibri"/>
        <family val="2"/>
        <charset val="204"/>
      </rPr>
      <t>/2021 навчального  року</t>
    </r>
  </si>
  <si>
    <t>2019/2021</t>
  </si>
  <si>
    <t xml:space="preserve">Гончаренко Л.І. </t>
  </si>
  <si>
    <t>2020/2021 н.р.</t>
  </si>
  <si>
    <t>2020/2021 н. р.</t>
  </si>
  <si>
    <r>
      <t>І семестр 2020</t>
    </r>
    <r>
      <rPr>
        <b/>
        <sz val="11"/>
        <color indexed="8"/>
        <rFont val="Calibri"/>
        <family val="2"/>
        <charset val="204"/>
      </rPr>
      <t>/2021</t>
    </r>
    <r>
      <rPr>
        <b/>
        <u/>
        <sz val="11"/>
        <color indexed="8"/>
        <rFont val="Calibri"/>
        <family val="2"/>
        <charset val="204"/>
      </rPr>
      <t xml:space="preserve"> </t>
    </r>
    <r>
      <rPr>
        <b/>
        <sz val="11"/>
        <color indexed="8"/>
        <rFont val="Calibri"/>
        <family val="2"/>
        <charset val="204"/>
      </rPr>
      <t>навчального 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</si>
</sst>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u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rgb="FF7030A0"/>
      <name val="Arial Narrow"/>
      <family val="2"/>
      <charset val="204"/>
    </font>
    <font>
      <b/>
      <sz val="14"/>
      <color rgb="FF0070C0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6">
    <xf numFmtId="0" fontId="0" fillId="0" borderId="0" xfId="0"/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" fontId="0" fillId="3" borderId="1" xfId="0" applyNumberFormat="1" applyFill="1" applyBorder="1" applyAlignment="1">
      <alignment horizontal="center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1" fontId="17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vertical="center"/>
    </xf>
    <xf numFmtId="1" fontId="18" fillId="3" borderId="1" xfId="0" applyNumberFormat="1" applyFont="1" applyFill="1" applyBorder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2" borderId="3" xfId="0" applyFill="1" applyBorder="1" applyAlignment="1">
      <alignment horizontal="center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center" vertical="top"/>
    </xf>
    <xf numFmtId="0" fontId="17" fillId="3" borderId="1" xfId="0" applyFont="1" applyFill="1" applyBorder="1" applyAlignment="1">
      <alignment horizontal="center" vertical="top"/>
    </xf>
    <xf numFmtId="0" fontId="0" fillId="3" borderId="1" xfId="0" applyFont="1" applyFill="1" applyBorder="1" applyAlignment="1">
      <alignment horizontal="center" vertical="top"/>
    </xf>
    <xf numFmtId="1" fontId="0" fillId="3" borderId="1" xfId="0" applyNumberFormat="1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left" vertical="top"/>
    </xf>
    <xf numFmtId="0" fontId="0" fillId="3" borderId="1" xfId="0" applyNumberFormat="1" applyFill="1" applyBorder="1" applyAlignment="1">
      <alignment horizontal="center" vertical="top"/>
    </xf>
    <xf numFmtId="0" fontId="18" fillId="3" borderId="1" xfId="0" applyFont="1" applyFill="1" applyBorder="1" applyAlignment="1">
      <alignment horizontal="center" vertical="top"/>
    </xf>
    <xf numFmtId="0" fontId="18" fillId="0" borderId="3" xfId="0" applyFont="1" applyBorder="1" applyAlignment="1">
      <alignment horizontal="center" vertical="top" wrapText="1"/>
    </xf>
    <xf numFmtId="0" fontId="18" fillId="3" borderId="3" xfId="0" applyFont="1" applyFill="1" applyBorder="1" applyAlignment="1">
      <alignment horizontal="center" vertical="top"/>
    </xf>
    <xf numFmtId="0" fontId="0" fillId="0" borderId="3" xfId="0" applyBorder="1" applyAlignment="1">
      <alignment vertical="top"/>
    </xf>
    <xf numFmtId="1" fontId="0" fillId="3" borderId="3" xfId="0" applyNumberFormat="1" applyFill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 wrapText="1"/>
    </xf>
    <xf numFmtId="0" fontId="0" fillId="3" borderId="1" xfId="0" applyFill="1" applyBorder="1" applyAlignment="1">
      <alignment horizontal="left" vertical="top"/>
    </xf>
    <xf numFmtId="0" fontId="0" fillId="3" borderId="3" xfId="0" applyFill="1" applyBorder="1" applyAlignment="1">
      <alignment horizontal="center" vertical="top" wrapText="1"/>
    </xf>
    <xf numFmtId="1" fontId="18" fillId="3" borderId="3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0" fontId="18" fillId="3" borderId="1" xfId="0" applyFont="1" applyFill="1" applyBorder="1" applyAlignment="1">
      <alignment vertical="top"/>
    </xf>
    <xf numFmtId="164" fontId="13" fillId="3" borderId="3" xfId="0" applyNumberFormat="1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164" fontId="0" fillId="3" borderId="3" xfId="0" applyNumberFormat="1" applyFill="1" applyBorder="1" applyAlignment="1">
      <alignment horizontal="center" vertical="top"/>
    </xf>
    <xf numFmtId="164" fontId="0" fillId="3" borderId="3" xfId="0" applyNumberForma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wrapText="1"/>
    </xf>
    <xf numFmtId="164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0" fillId="3" borderId="3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3" borderId="1" xfId="0" applyFill="1" applyBorder="1"/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12" fillId="2" borderId="3" xfId="0" applyFont="1" applyFill="1" applyBorder="1" applyAlignment="1">
      <alignment horizontal="center" wrapText="1"/>
    </xf>
    <xf numFmtId="164" fontId="12" fillId="3" borderId="3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164" fontId="12" fillId="3" borderId="3" xfId="0" applyNumberFormat="1" applyFont="1" applyFill="1" applyBorder="1" applyAlignment="1">
      <alignment horizontal="center" vertical="top"/>
    </xf>
    <xf numFmtId="164" fontId="12" fillId="3" borderId="3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top"/>
    </xf>
    <xf numFmtId="0" fontId="12" fillId="3" borderId="1" xfId="0" applyFont="1" applyFill="1" applyBorder="1" applyAlignment="1">
      <alignment vertical="top"/>
    </xf>
    <xf numFmtId="1" fontId="12" fillId="3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0" borderId="1" xfId="0" applyNumberFormat="1" applyFont="1" applyBorder="1" applyAlignment="1">
      <alignment horizontal="center" vertical="top"/>
    </xf>
    <xf numFmtId="0" fontId="12" fillId="3" borderId="3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top"/>
    </xf>
    <xf numFmtId="0" fontId="0" fillId="3" borderId="1" xfId="0" applyFill="1" applyBorder="1" applyAlignment="1">
      <alignment horizontal="center"/>
    </xf>
    <xf numFmtId="0" fontId="0" fillId="5" borderId="3" xfId="0" applyFill="1" applyBorder="1" applyAlignment="1">
      <alignment vertical="top"/>
    </xf>
    <xf numFmtId="0" fontId="0" fillId="5" borderId="3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1" fontId="0" fillId="5" borderId="1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 vertical="top"/>
    </xf>
    <xf numFmtId="164" fontId="0" fillId="5" borderId="3" xfId="0" applyNumberFormat="1" applyFill="1" applyBorder="1" applyAlignment="1">
      <alignment horizontal="center" vertical="top" wrapText="1"/>
    </xf>
    <xf numFmtId="164" fontId="0" fillId="2" borderId="3" xfId="0" applyNumberFormat="1" applyFill="1" applyBorder="1" applyAlignment="1">
      <alignment horizontal="center" vertical="top"/>
    </xf>
    <xf numFmtId="0" fontId="0" fillId="5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 wrapText="1"/>
    </xf>
    <xf numFmtId="164" fontId="0" fillId="5" borderId="3" xfId="0" applyNumberFormat="1" applyFill="1" applyBorder="1" applyAlignment="1">
      <alignment horizontal="center"/>
    </xf>
    <xf numFmtId="0" fontId="0" fillId="5" borderId="1" xfId="0" applyFill="1" applyBorder="1" applyAlignment="1">
      <alignment vertical="top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 vertical="top" wrapText="1"/>
    </xf>
    <xf numFmtId="164" fontId="0" fillId="5" borderId="1" xfId="0" applyNumberForma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 wrapText="1"/>
    </xf>
    <xf numFmtId="0" fontId="16" fillId="5" borderId="3" xfId="0" applyFont="1" applyFill="1" applyBorder="1" applyAlignment="1">
      <alignment horizontal="left" vertical="top" wrapText="1"/>
    </xf>
    <xf numFmtId="1" fontId="0" fillId="5" borderId="3" xfId="0" applyNumberFormat="1" applyFill="1" applyBorder="1" applyAlignment="1">
      <alignment horizontal="center" vertical="top"/>
    </xf>
    <xf numFmtId="1" fontId="0" fillId="5" borderId="1" xfId="0" applyNumberForma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wrapText="1"/>
    </xf>
    <xf numFmtId="1" fontId="18" fillId="5" borderId="1" xfId="0" applyNumberFormat="1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" fontId="0" fillId="5" borderId="1" xfId="0" applyNumberFormat="1" applyFont="1" applyFill="1" applyBorder="1" applyAlignment="1">
      <alignment horizontal="center" vertical="center"/>
    </xf>
    <xf numFmtId="0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left"/>
    </xf>
    <xf numFmtId="0" fontId="11" fillId="5" borderId="1" xfId="0" applyFont="1" applyFill="1" applyBorder="1" applyAlignment="1">
      <alignment vertical="top" wrapText="1"/>
    </xf>
    <xf numFmtId="164" fontId="11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 vertical="top"/>
    </xf>
    <xf numFmtId="0" fontId="0" fillId="0" borderId="3" xfId="0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left"/>
    </xf>
    <xf numFmtId="1" fontId="11" fillId="5" borderId="1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vertical="top"/>
    </xf>
    <xf numFmtId="1" fontId="18" fillId="0" borderId="1" xfId="0" applyNumberFormat="1" applyFont="1" applyFill="1" applyBorder="1" applyAlignment="1">
      <alignment horizontal="center" vertical="top"/>
    </xf>
    <xf numFmtId="164" fontId="1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1" fillId="0" borderId="1" xfId="0" applyFont="1" applyBorder="1" applyAlignment="1">
      <alignment vertical="top"/>
    </xf>
    <xf numFmtId="0" fontId="12" fillId="0" borderId="3" xfId="0" applyFont="1" applyFill="1" applyBorder="1" applyAlignment="1">
      <alignment horizontal="center" wrapText="1"/>
    </xf>
    <xf numFmtId="1" fontId="11" fillId="5" borderId="1" xfId="0" applyNumberFormat="1" applyFont="1" applyFill="1" applyBorder="1" applyAlignment="1">
      <alignment horizontal="center" vertical="top"/>
    </xf>
    <xf numFmtId="164" fontId="12" fillId="5" borderId="3" xfId="0" applyNumberFormat="1" applyFont="1" applyFill="1" applyBorder="1" applyAlignment="1">
      <alignment horizontal="center" vertical="top"/>
    </xf>
    <xf numFmtId="164" fontId="12" fillId="5" borderId="3" xfId="0" applyNumberFormat="1" applyFont="1" applyFill="1" applyBorder="1" applyAlignment="1">
      <alignment horizontal="center" vertical="top" wrapText="1"/>
    </xf>
    <xf numFmtId="164" fontId="11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top"/>
    </xf>
    <xf numFmtId="164" fontId="12" fillId="2" borderId="3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2" fillId="5" borderId="1" xfId="0" applyFont="1" applyFill="1" applyBorder="1" applyAlignment="1">
      <alignment vertical="top"/>
    </xf>
    <xf numFmtId="1" fontId="10" fillId="5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vertical="top"/>
    </xf>
    <xf numFmtId="1" fontId="12" fillId="0" borderId="1" xfId="0" applyNumberFormat="1" applyFont="1" applyFill="1" applyBorder="1" applyAlignment="1">
      <alignment horizontal="center" vertical="top"/>
    </xf>
    <xf numFmtId="164" fontId="12" fillId="0" borderId="3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wrapText="1"/>
    </xf>
    <xf numFmtId="164" fontId="0" fillId="0" borderId="0" xfId="0" applyNumberFormat="1"/>
    <xf numFmtId="0" fontId="1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wrapText="1"/>
    </xf>
    <xf numFmtId="0" fontId="0" fillId="6" borderId="1" xfId="0" applyFill="1" applyBorder="1" applyAlignment="1">
      <alignment vertical="top"/>
    </xf>
    <xf numFmtId="0" fontId="0" fillId="6" borderId="3" xfId="0" applyFill="1" applyBorder="1" applyAlignment="1">
      <alignment horizontal="center" vertical="top" wrapText="1"/>
    </xf>
    <xf numFmtId="0" fontId="0" fillId="6" borderId="1" xfId="0" applyFill="1" applyBorder="1" applyAlignment="1">
      <alignment horizontal="center" vertical="top"/>
    </xf>
    <xf numFmtId="1" fontId="0" fillId="6" borderId="1" xfId="0" applyNumberFormat="1" applyFill="1" applyBorder="1" applyAlignment="1">
      <alignment horizontal="center" vertical="top"/>
    </xf>
    <xf numFmtId="1" fontId="17" fillId="6" borderId="1" xfId="0" applyNumberFormat="1" applyFont="1" applyFill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/>
    </xf>
    <xf numFmtId="164" fontId="0" fillId="6" borderId="3" xfId="0" applyNumberFormat="1" applyFill="1" applyBorder="1" applyAlignment="1">
      <alignment horizontal="center" vertical="top" wrapText="1"/>
    </xf>
    <xf numFmtId="0" fontId="0" fillId="6" borderId="3" xfId="0" applyFill="1" applyBorder="1" applyAlignment="1">
      <alignment vertical="top"/>
    </xf>
    <xf numFmtId="0" fontId="18" fillId="6" borderId="1" xfId="0" applyFont="1" applyFill="1" applyBorder="1" applyAlignment="1">
      <alignment horizontal="center" vertical="top"/>
    </xf>
    <xf numFmtId="1" fontId="18" fillId="6" borderId="1" xfId="0" applyNumberFormat="1" applyFont="1" applyFill="1" applyBorder="1" applyAlignment="1">
      <alignment horizontal="center" vertical="top"/>
    </xf>
    <xf numFmtId="164" fontId="0" fillId="6" borderId="1" xfId="0" applyNumberFormat="1" applyFill="1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0" fontId="0" fillId="6" borderId="1" xfId="0" applyFill="1" applyBorder="1" applyAlignment="1">
      <alignment horizontal="left" vertical="top" wrapText="1"/>
    </xf>
    <xf numFmtId="0" fontId="12" fillId="6" borderId="1" xfId="0" applyFont="1" applyFill="1" applyBorder="1" applyAlignment="1">
      <alignment vertical="top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top"/>
    </xf>
    <xf numFmtId="164" fontId="12" fillId="6" borderId="3" xfId="0" applyNumberFormat="1" applyFont="1" applyFill="1" applyBorder="1" applyAlignment="1">
      <alignment horizontal="center" vertical="top" wrapText="1"/>
    </xf>
    <xf numFmtId="164" fontId="0" fillId="3" borderId="1" xfId="0" applyNumberForma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top"/>
    </xf>
    <xf numFmtId="1" fontId="12" fillId="6" borderId="1" xfId="0" applyNumberFormat="1" applyFont="1" applyFill="1" applyBorder="1" applyAlignment="1">
      <alignment horizontal="center" vertical="top"/>
    </xf>
    <xf numFmtId="164" fontId="12" fillId="6" borderId="3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vertical="top"/>
    </xf>
    <xf numFmtId="0" fontId="12" fillId="6" borderId="1" xfId="0" applyNumberFormat="1" applyFont="1" applyFill="1" applyBorder="1" applyAlignment="1">
      <alignment horizontal="center" vertical="top"/>
    </xf>
    <xf numFmtId="0" fontId="9" fillId="6" borderId="1" xfId="0" applyFont="1" applyFill="1" applyBorder="1" applyAlignment="1">
      <alignment vertical="top"/>
    </xf>
    <xf numFmtId="0" fontId="9" fillId="6" borderId="3" xfId="0" applyFont="1" applyFill="1" applyBorder="1" applyAlignment="1">
      <alignment horizontal="center" vertical="top"/>
    </xf>
    <xf numFmtId="0" fontId="12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vertical="top"/>
    </xf>
    <xf numFmtId="0" fontId="0" fillId="6" borderId="1" xfId="0" applyFill="1" applyBorder="1" applyAlignment="1">
      <alignment horizontal="left" vertical="top"/>
    </xf>
    <xf numFmtId="164" fontId="0" fillId="6" borderId="3" xfId="0" applyNumberForma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top"/>
    </xf>
    <xf numFmtId="0" fontId="17" fillId="6" borderId="1" xfId="0" applyFont="1" applyFill="1" applyBorder="1" applyAlignment="1">
      <alignment horizontal="center" vertical="top"/>
    </xf>
    <xf numFmtId="0" fontId="17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left" vertical="top"/>
    </xf>
    <xf numFmtId="0" fontId="0" fillId="6" borderId="1" xfId="0" applyFont="1" applyFill="1" applyBorder="1" applyAlignment="1">
      <alignment horizontal="center" vertical="top"/>
    </xf>
    <xf numFmtId="1" fontId="0" fillId="6" borderId="1" xfId="0" applyNumberFormat="1" applyFont="1" applyFill="1" applyBorder="1" applyAlignment="1">
      <alignment horizontal="center" vertical="top"/>
    </xf>
    <xf numFmtId="0" fontId="0" fillId="6" borderId="1" xfId="0" applyNumberFormat="1" applyFill="1" applyBorder="1" applyAlignment="1">
      <alignment horizontal="center" vertical="top"/>
    </xf>
    <xf numFmtId="2" fontId="0" fillId="6" borderId="1" xfId="0" applyNumberFormat="1" applyFill="1" applyBorder="1" applyAlignment="1">
      <alignment horizontal="left" vertical="top"/>
    </xf>
    <xf numFmtId="0" fontId="0" fillId="3" borderId="0" xfId="0" applyFill="1"/>
    <xf numFmtId="0" fontId="18" fillId="6" borderId="3" xfId="0" applyFont="1" applyFill="1" applyBorder="1" applyAlignment="1">
      <alignment horizontal="center" vertical="top"/>
    </xf>
    <xf numFmtId="0" fontId="0" fillId="6" borderId="3" xfId="0" applyFill="1" applyBorder="1" applyAlignment="1">
      <alignment horizontal="center" vertical="top"/>
    </xf>
    <xf numFmtId="1" fontId="0" fillId="6" borderId="3" xfId="0" applyNumberFormat="1" applyFill="1" applyBorder="1" applyAlignment="1">
      <alignment horizontal="center" vertical="top"/>
    </xf>
    <xf numFmtId="0" fontId="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wrapText="1"/>
    </xf>
    <xf numFmtId="1" fontId="0" fillId="6" borderId="1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/>
    </xf>
    <xf numFmtId="0" fontId="17" fillId="6" borderId="1" xfId="0" applyFont="1" applyFill="1" applyBorder="1" applyAlignment="1">
      <alignment vertical="top" wrapText="1"/>
    </xf>
    <xf numFmtId="164" fontId="24" fillId="6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0" fillId="10" borderId="3" xfId="0" applyFill="1" applyBorder="1" applyAlignment="1">
      <alignment horizontal="center" vertical="top" wrapText="1"/>
    </xf>
    <xf numFmtId="164" fontId="0" fillId="10" borderId="3" xfId="0" applyNumberFormat="1" applyFill="1" applyBorder="1" applyAlignment="1">
      <alignment horizontal="center" vertical="top"/>
    </xf>
    <xf numFmtId="164" fontId="0" fillId="10" borderId="3" xfId="0" applyNumberFormat="1" applyFill="1" applyBorder="1" applyAlignment="1">
      <alignment horizontal="center" vertical="top" wrapText="1"/>
    </xf>
    <xf numFmtId="0" fontId="0" fillId="2" borderId="1" xfId="0" applyFill="1" applyBorder="1"/>
    <xf numFmtId="0" fontId="0" fillId="10" borderId="1" xfId="0" applyFill="1" applyBorder="1" applyAlignment="1">
      <alignment horizontal="left" vertical="top" wrapText="1"/>
    </xf>
    <xf numFmtId="0" fontId="12" fillId="1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vertical="top"/>
    </xf>
    <xf numFmtId="164" fontId="12" fillId="10" borderId="3" xfId="0" applyNumberFormat="1" applyFont="1" applyFill="1" applyBorder="1" applyAlignment="1">
      <alignment horizontal="center" vertical="top"/>
    </xf>
    <xf numFmtId="0" fontId="12" fillId="10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3" xfId="0" applyFont="1" applyFill="1" applyBorder="1" applyAlignment="1">
      <alignment horizontal="center" vertical="top"/>
    </xf>
    <xf numFmtId="164" fontId="12" fillId="11" borderId="3" xfId="0" applyNumberFormat="1" applyFont="1" applyFill="1" applyBorder="1" applyAlignment="1">
      <alignment horizontal="center" vertical="top"/>
    </xf>
    <xf numFmtId="0" fontId="12" fillId="11" borderId="1" xfId="0" applyFont="1" applyFill="1" applyBorder="1" applyAlignment="1">
      <alignment vertical="top"/>
    </xf>
    <xf numFmtId="0" fontId="7" fillId="6" borderId="1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vertical="top"/>
    </xf>
    <xf numFmtId="1" fontId="7" fillId="6" borderId="1" xfId="0" applyNumberFormat="1" applyFont="1" applyFill="1" applyBorder="1" applyAlignment="1">
      <alignment horizontal="center" vertical="top"/>
    </xf>
    <xf numFmtId="164" fontId="7" fillId="6" borderId="3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vertical="top"/>
    </xf>
    <xf numFmtId="1" fontId="7" fillId="3" borderId="1" xfId="0" applyNumberFormat="1" applyFont="1" applyFill="1" applyBorder="1" applyAlignment="1">
      <alignment horizontal="center" vertical="top"/>
    </xf>
    <xf numFmtId="164" fontId="7" fillId="3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/>
    <xf numFmtId="0" fontId="7" fillId="6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top" wrapText="1"/>
    </xf>
    <xf numFmtId="164" fontId="0" fillId="11" borderId="3" xfId="0" applyNumberFormat="1" applyFill="1" applyBorder="1" applyAlignment="1">
      <alignment horizontal="center" vertical="top"/>
    </xf>
    <xf numFmtId="0" fontId="7" fillId="6" borderId="1" xfId="0" applyFont="1" applyFill="1" applyBorder="1" applyAlignment="1">
      <alignment horizontal="left" vertical="top"/>
    </xf>
    <xf numFmtId="164" fontId="7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top"/>
    </xf>
    <xf numFmtId="164" fontId="7" fillId="3" borderId="1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top"/>
    </xf>
    <xf numFmtId="164" fontId="7" fillId="3" borderId="3" xfId="0" applyNumberFormat="1" applyFont="1" applyFill="1" applyBorder="1" applyAlignment="1">
      <alignment horizontal="center" vertical="top"/>
    </xf>
    <xf numFmtId="0" fontId="7" fillId="6" borderId="3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5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top"/>
    </xf>
    <xf numFmtId="1" fontId="7" fillId="5" borderId="3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top"/>
    </xf>
    <xf numFmtId="0" fontId="7" fillId="5" borderId="3" xfId="0" applyFont="1" applyFill="1" applyBorder="1" applyAlignment="1">
      <alignment horizontal="left" vertical="top"/>
    </xf>
    <xf numFmtId="1" fontId="7" fillId="5" borderId="3" xfId="0" applyNumberFormat="1" applyFont="1" applyFill="1" applyBorder="1" applyAlignment="1">
      <alignment horizontal="center" vertical="top"/>
    </xf>
    <xf numFmtId="164" fontId="7" fillId="5" borderId="3" xfId="0" applyNumberFormat="1" applyFont="1" applyFill="1" applyBorder="1" applyAlignment="1">
      <alignment horizontal="center" vertical="top"/>
    </xf>
    <xf numFmtId="0" fontId="7" fillId="11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wrapText="1"/>
    </xf>
    <xf numFmtId="1" fontId="0" fillId="3" borderId="1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/>
    </xf>
    <xf numFmtId="0" fontId="17" fillId="11" borderId="1" xfId="0" applyFont="1" applyFill="1" applyBorder="1" applyAlignment="1">
      <alignment vertical="top" wrapText="1"/>
    </xf>
    <xf numFmtId="0" fontId="11" fillId="3" borderId="1" xfId="0" applyFont="1" applyFill="1" applyBorder="1" applyAlignment="1"/>
    <xf numFmtId="0" fontId="11" fillId="3" borderId="1" xfId="0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0" fillId="3" borderId="3" xfId="0" applyFill="1" applyBorder="1"/>
    <xf numFmtId="0" fontId="7" fillId="6" borderId="1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6" fillId="11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3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6" borderId="1" xfId="0" applyFont="1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18" fillId="0" borderId="3" xfId="0" applyFont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/>
    </xf>
    <xf numFmtId="164" fontId="5" fillId="6" borderId="3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center" vertical="top"/>
    </xf>
    <xf numFmtId="1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top"/>
    </xf>
    <xf numFmtId="1" fontId="5" fillId="5" borderId="1" xfId="0" applyNumberFormat="1" applyFont="1" applyFill="1" applyBorder="1" applyAlignment="1">
      <alignment horizontal="center" vertical="top"/>
    </xf>
    <xf numFmtId="164" fontId="5" fillId="6" borderId="3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top"/>
    </xf>
    <xf numFmtId="0" fontId="5" fillId="6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left" vertical="top" wrapText="1"/>
    </xf>
    <xf numFmtId="164" fontId="5" fillId="7" borderId="3" xfId="0" applyNumberFormat="1" applyFont="1" applyFill="1" applyBorder="1" applyAlignment="1">
      <alignment horizontal="center" vertical="top"/>
    </xf>
    <xf numFmtId="164" fontId="5" fillId="10" borderId="3" xfId="0" applyNumberFormat="1" applyFont="1" applyFill="1" applyBorder="1" applyAlignment="1">
      <alignment horizontal="center" vertical="top"/>
    </xf>
    <xf numFmtId="164" fontId="5" fillId="10" borderId="3" xfId="0" applyNumberFormat="1" applyFont="1" applyFill="1" applyBorder="1" applyAlignment="1">
      <alignment horizontal="center" vertical="top" wrapText="1"/>
    </xf>
    <xf numFmtId="164" fontId="5" fillId="2" borderId="3" xfId="0" applyNumberFormat="1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 wrapText="1"/>
    </xf>
    <xf numFmtId="0" fontId="5" fillId="7" borderId="3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center" vertical="top" wrapText="1"/>
    </xf>
    <xf numFmtId="164" fontId="5" fillId="7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7" borderId="1" xfId="0" applyFont="1" applyFill="1" applyBorder="1" applyAlignment="1">
      <alignment vertical="top"/>
    </xf>
    <xf numFmtId="0" fontId="5" fillId="7" borderId="1" xfId="0" applyFont="1" applyFill="1" applyBorder="1" applyAlignment="1">
      <alignment horizontal="left" vertical="top"/>
    </xf>
    <xf numFmtId="1" fontId="5" fillId="7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164" fontId="5" fillId="5" borderId="3" xfId="0" applyNumberFormat="1" applyFont="1" applyFill="1" applyBorder="1" applyAlignment="1">
      <alignment horizontal="center" vertical="top"/>
    </xf>
    <xf numFmtId="164" fontId="5" fillId="5" borderId="3" xfId="0" applyNumberFormat="1" applyFont="1" applyFill="1" applyBorder="1" applyAlignment="1">
      <alignment horizontal="center" vertical="top" wrapText="1"/>
    </xf>
    <xf numFmtId="164" fontId="5" fillId="8" borderId="3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/>
    </xf>
    <xf numFmtId="164" fontId="5" fillId="0" borderId="3" xfId="0" applyNumberFormat="1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horizontal="left" vertical="top"/>
    </xf>
    <xf numFmtId="164" fontId="5" fillId="9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1" fontId="5" fillId="7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top"/>
    </xf>
    <xf numFmtId="0" fontId="5" fillId="3" borderId="3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vertical="top"/>
    </xf>
    <xf numFmtId="0" fontId="5" fillId="7" borderId="3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vertical="top"/>
    </xf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/>
    <xf numFmtId="164" fontId="5" fillId="0" borderId="1" xfId="0" applyNumberFormat="1" applyFont="1" applyFill="1" applyBorder="1" applyAlignment="1">
      <alignment horizontal="center" vertical="top"/>
    </xf>
    <xf numFmtId="164" fontId="5" fillId="7" borderId="1" xfId="0" applyNumberFormat="1" applyFont="1" applyFill="1" applyBorder="1" applyAlignment="1">
      <alignment horizontal="center" vertical="top"/>
    </xf>
    <xf numFmtId="0" fontId="5" fillId="3" borderId="3" xfId="0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1" fontId="5" fillId="2" borderId="3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/>
    </xf>
    <xf numFmtId="0" fontId="5" fillId="6" borderId="3" xfId="0" applyFont="1" applyFill="1" applyBorder="1" applyAlignment="1">
      <alignment horizontal="center" vertical="top" wrapText="1"/>
    </xf>
    <xf numFmtId="164" fontId="5" fillId="6" borderId="3" xfId="0" applyNumberFormat="1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/>
    </xf>
    <xf numFmtId="164" fontId="5" fillId="6" borderId="1" xfId="0" applyNumberFormat="1" applyFont="1" applyFill="1" applyBorder="1" applyAlignment="1">
      <alignment horizontal="center" vertical="top"/>
    </xf>
    <xf numFmtId="0" fontId="5" fillId="10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6" borderId="1" xfId="0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/>
    <xf numFmtId="164" fontId="5" fillId="3" borderId="1" xfId="0" applyNumberFormat="1" applyFont="1" applyFill="1" applyBorder="1" applyAlignment="1">
      <alignment horizontal="center" vertical="top"/>
    </xf>
    <xf numFmtId="164" fontId="29" fillId="7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5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164" fontId="34" fillId="3" borderId="1" xfId="0" applyNumberFormat="1" applyFont="1" applyFill="1" applyBorder="1" applyAlignment="1">
      <alignment horizontal="center" vertical="center"/>
    </xf>
    <xf numFmtId="164" fontId="34" fillId="3" borderId="1" xfId="0" applyNumberFormat="1" applyFont="1" applyFill="1" applyBorder="1" applyAlignment="1">
      <alignment horizontal="center" vertical="center" wrapText="1"/>
    </xf>
    <xf numFmtId="0" fontId="31" fillId="12" borderId="3" xfId="0" applyFont="1" applyFill="1" applyBorder="1" applyAlignment="1">
      <alignment horizontal="center" vertical="top"/>
    </xf>
    <xf numFmtId="164" fontId="35" fillId="3" borderId="3" xfId="0" applyNumberFormat="1" applyFont="1" applyFill="1" applyBorder="1" applyAlignment="1">
      <alignment horizontal="center" vertical="center"/>
    </xf>
    <xf numFmtId="164" fontId="35" fillId="3" borderId="3" xfId="0" applyNumberFormat="1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top"/>
    </xf>
    <xf numFmtId="0" fontId="31" fillId="2" borderId="1" xfId="0" applyFont="1" applyFill="1" applyBorder="1" applyAlignment="1">
      <alignment horizontal="center" vertical="top"/>
    </xf>
    <xf numFmtId="164" fontId="34" fillId="13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4" fillId="7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3" xfId="0" applyFont="1" applyFill="1" applyBorder="1" applyAlignment="1">
      <alignment vertical="top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18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5" borderId="1" xfId="0" applyFont="1" applyFill="1" applyBorder="1" applyAlignment="1"/>
    <xf numFmtId="0" fontId="0" fillId="0" borderId="1" xfId="0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1" fontId="18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/>
    </xf>
    <xf numFmtId="164" fontId="13" fillId="0" borderId="3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0" fontId="0" fillId="0" borderId="3" xfId="0" applyFill="1" applyBorder="1" applyAlignment="1">
      <alignment vertical="top"/>
    </xf>
    <xf numFmtId="0" fontId="0" fillId="0" borderId="3" xfId="0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164" fontId="0" fillId="0" borderId="3" xfId="0" applyNumberFormat="1" applyFill="1" applyBorder="1" applyAlignment="1">
      <alignment horizontal="center" vertical="top"/>
    </xf>
    <xf numFmtId="0" fontId="18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23" fillId="0" borderId="4" xfId="0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center" vertical="top" wrapText="1"/>
    </xf>
    <xf numFmtId="0" fontId="23" fillId="0" borderId="4" xfId="0" applyFont="1" applyBorder="1" applyAlignment="1">
      <alignment horizont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164" fontId="32" fillId="4" borderId="1" xfId="0" applyNumberFormat="1" applyFont="1" applyFill="1" applyBorder="1" applyAlignment="1">
      <alignment horizontal="center" vertical="top" wrapText="1"/>
    </xf>
    <xf numFmtId="164" fontId="33" fillId="0" borderId="1" xfId="0" applyNumberFormat="1" applyFont="1" applyBorder="1" applyAlignment="1">
      <alignment horizontal="center" vertical="top" wrapText="1"/>
    </xf>
    <xf numFmtId="164" fontId="33" fillId="3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8"/>
  <sheetViews>
    <sheetView tabSelected="1" topLeftCell="B274" workbookViewId="0">
      <selection activeCell="AA290" sqref="AA290"/>
    </sheetView>
  </sheetViews>
  <sheetFormatPr defaultRowHeight="15" x14ac:dyDescent="0.25"/>
  <cols>
    <col min="1" max="1" width="4.42578125" customWidth="1"/>
    <col min="2" max="2" width="5.28515625" customWidth="1"/>
    <col min="3" max="3" width="18" customWidth="1"/>
    <col min="4" max="4" width="12.28515625" customWidth="1"/>
    <col min="5" max="5" width="5.140625" customWidth="1"/>
    <col min="6" max="6" width="7" customWidth="1"/>
    <col min="7" max="7" width="6.42578125" customWidth="1"/>
    <col min="8" max="8" width="13" customWidth="1"/>
    <col min="9" max="9" width="3.5703125" customWidth="1"/>
    <col min="10" max="10" width="3.42578125" customWidth="1"/>
    <col min="11" max="11" width="3.140625" customWidth="1"/>
    <col min="12" max="12" width="6.28515625" customWidth="1"/>
    <col min="13" max="13" width="3.28515625" customWidth="1"/>
    <col min="14" max="14" width="3.140625" customWidth="1"/>
    <col min="15" max="15" width="3.5703125" customWidth="1"/>
    <col min="16" max="16" width="6.28515625" customWidth="1"/>
    <col min="17" max="18" width="4" customWidth="1"/>
    <col min="19" max="19" width="3.28515625" customWidth="1"/>
    <col min="20" max="20" width="7.28515625" customWidth="1"/>
    <col min="21" max="21" width="4.42578125" customWidth="1"/>
    <col min="22" max="22" width="3.7109375" customWidth="1"/>
    <col min="23" max="23" width="4.140625" customWidth="1"/>
    <col min="24" max="24" width="6.42578125" customWidth="1"/>
    <col min="25" max="25" width="10.7109375" customWidth="1"/>
    <col min="26" max="26" width="8.140625" customWidth="1"/>
  </cols>
  <sheetData>
    <row r="1" spans="2:26" x14ac:dyDescent="0.25">
      <c r="B1" s="1"/>
      <c r="Y1" s="457" t="s">
        <v>0</v>
      </c>
      <c r="Z1" s="457"/>
    </row>
    <row r="2" spans="2:26" x14ac:dyDescent="0.25">
      <c r="B2" s="458" t="s">
        <v>126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</row>
    <row r="3" spans="2:26" x14ac:dyDescent="0.25">
      <c r="B3" s="459" t="s">
        <v>102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</row>
    <row r="4" spans="2:26" x14ac:dyDescent="0.25">
      <c r="B4" s="461" t="s">
        <v>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</row>
    <row r="5" spans="2:26" x14ac:dyDescent="0.25">
      <c r="B5" s="456" t="s">
        <v>2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</row>
    <row r="6" spans="2:26" ht="30.75" customHeight="1" x14ac:dyDescent="0.25">
      <c r="B6" s="462" t="s">
        <v>81</v>
      </c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</row>
    <row r="7" spans="2:26" ht="18.75" customHeight="1" x14ac:dyDescent="0.25">
      <c r="B7" s="463" t="s">
        <v>3</v>
      </c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</row>
    <row r="8" spans="2:26" x14ac:dyDescent="0.25">
      <c r="B8" s="464" t="s">
        <v>4</v>
      </c>
      <c r="C8" s="464" t="s">
        <v>5</v>
      </c>
      <c r="D8" s="465" t="s">
        <v>6</v>
      </c>
      <c r="E8" s="467" t="s">
        <v>7</v>
      </c>
      <c r="F8" s="464" t="s">
        <v>8</v>
      </c>
      <c r="G8" s="468" t="s">
        <v>9</v>
      </c>
      <c r="H8" s="464" t="s">
        <v>10</v>
      </c>
      <c r="I8" s="467" t="s">
        <v>11</v>
      </c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4" t="s">
        <v>12</v>
      </c>
      <c r="Z8" s="464"/>
    </row>
    <row r="9" spans="2:26" x14ac:dyDescent="0.25">
      <c r="B9" s="464"/>
      <c r="C9" s="464"/>
      <c r="D9" s="466"/>
      <c r="E9" s="467"/>
      <c r="F9" s="464"/>
      <c r="G9" s="469"/>
      <c r="H9" s="464"/>
      <c r="I9" s="467" t="s">
        <v>13</v>
      </c>
      <c r="J9" s="467"/>
      <c r="K9" s="467"/>
      <c r="L9" s="467"/>
      <c r="M9" s="467" t="s">
        <v>14</v>
      </c>
      <c r="N9" s="467"/>
      <c r="O9" s="467"/>
      <c r="P9" s="467"/>
      <c r="Q9" s="467" t="s">
        <v>15</v>
      </c>
      <c r="R9" s="467"/>
      <c r="S9" s="467"/>
      <c r="T9" s="467"/>
      <c r="U9" s="467" t="s">
        <v>16</v>
      </c>
      <c r="V9" s="467"/>
      <c r="W9" s="467"/>
      <c r="X9" s="467"/>
      <c r="Y9" s="467" t="s">
        <v>124</v>
      </c>
      <c r="Z9" s="467"/>
    </row>
    <row r="10" spans="2:26" x14ac:dyDescent="0.25">
      <c r="B10" s="464"/>
      <c r="C10" s="464"/>
      <c r="D10" s="466"/>
      <c r="E10" s="467"/>
      <c r="F10" s="464"/>
      <c r="G10" s="469"/>
      <c r="H10" s="464"/>
      <c r="I10" s="464" t="s">
        <v>17</v>
      </c>
      <c r="J10" s="464"/>
      <c r="K10" s="464"/>
      <c r="L10" s="52"/>
      <c r="M10" s="464" t="s">
        <v>17</v>
      </c>
      <c r="N10" s="464"/>
      <c r="O10" s="464"/>
      <c r="P10" s="52"/>
      <c r="Q10" s="464" t="s">
        <v>17</v>
      </c>
      <c r="R10" s="464"/>
      <c r="S10" s="464"/>
      <c r="T10" s="52"/>
      <c r="U10" s="464" t="s">
        <v>17</v>
      </c>
      <c r="V10" s="464"/>
      <c r="W10" s="464"/>
      <c r="X10" s="52"/>
      <c r="Y10" s="464" t="s">
        <v>34</v>
      </c>
      <c r="Z10" s="464" t="s">
        <v>18</v>
      </c>
    </row>
    <row r="11" spans="2:26" x14ac:dyDescent="0.25">
      <c r="B11" s="464"/>
      <c r="C11" s="464"/>
      <c r="D11" s="466"/>
      <c r="E11" s="467"/>
      <c r="F11" s="464"/>
      <c r="G11" s="469"/>
      <c r="H11" s="464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64"/>
      <c r="Z11" s="464"/>
    </row>
    <row r="12" spans="2:26" x14ac:dyDescent="0.25">
      <c r="B12" s="192"/>
      <c r="C12" s="319" t="s">
        <v>60</v>
      </c>
      <c r="D12" s="320" t="s">
        <v>105</v>
      </c>
      <c r="E12" s="293">
        <v>2</v>
      </c>
      <c r="F12" s="292">
        <v>17</v>
      </c>
      <c r="G12" s="321">
        <f>I12+J12+K12+M12+N12+O12+Q12+R12+S12+U12+V12+W12</f>
        <v>17</v>
      </c>
      <c r="H12" s="322" t="s">
        <v>21</v>
      </c>
      <c r="I12" s="292"/>
      <c r="J12" s="292">
        <v>1</v>
      </c>
      <c r="K12" s="293">
        <v>1</v>
      </c>
      <c r="L12" s="294">
        <f>SUM(I12:K12)*100/G12</f>
        <v>11.764705882352942</v>
      </c>
      <c r="M12" s="295">
        <v>1</v>
      </c>
      <c r="N12" s="295">
        <v>1</v>
      </c>
      <c r="O12" s="296">
        <v>2</v>
      </c>
      <c r="P12" s="294">
        <f>SUM(M12:O12)*100/G12</f>
        <v>23.529411764705884</v>
      </c>
      <c r="Q12" s="295">
        <v>1</v>
      </c>
      <c r="R12" s="295">
        <v>1</v>
      </c>
      <c r="S12" s="296">
        <v>5</v>
      </c>
      <c r="T12" s="294">
        <f>SUM(Q12:S12)*100/G12</f>
        <v>41.176470588235297</v>
      </c>
      <c r="U12" s="295">
        <v>4</v>
      </c>
      <c r="V12" s="295"/>
      <c r="W12" s="296"/>
      <c r="X12" s="347">
        <f>SUM(U12:W12)*100/G12</f>
        <v>23.529411764705884</v>
      </c>
      <c r="Y12" s="324">
        <f>((1*I12)+(2*J12)+(3*K12)+(4*M12)+(5*N12)+(6*O12)+(7*Q12)+(8*R12)+(9*S12)+(10*U12)+(11*V12)+(12*W12))/G12</f>
        <v>7.4117647058823533</v>
      </c>
      <c r="Z12" s="325">
        <f>T12+X12</f>
        <v>64.705882352941188</v>
      </c>
    </row>
    <row r="13" spans="2:26" x14ac:dyDescent="0.25">
      <c r="B13" s="278"/>
      <c r="C13" s="319" t="s">
        <v>60</v>
      </c>
      <c r="D13" s="320" t="s">
        <v>109</v>
      </c>
      <c r="E13" s="293">
        <v>3</v>
      </c>
      <c r="F13" s="292">
        <v>17</v>
      </c>
      <c r="G13" s="321">
        <f>I13+J13+K13+M13+N13+O13+Q13+R13+S13+U13+V13+W13</f>
        <v>18</v>
      </c>
      <c r="H13" s="322" t="s">
        <v>21</v>
      </c>
      <c r="I13" s="292"/>
      <c r="J13" s="292">
        <v>1</v>
      </c>
      <c r="K13" s="293">
        <v>1</v>
      </c>
      <c r="L13" s="294">
        <f>SUM(I13:K13)*100/G13</f>
        <v>11.111111111111111</v>
      </c>
      <c r="M13" s="295">
        <v>2</v>
      </c>
      <c r="N13" s="295">
        <v>1</v>
      </c>
      <c r="O13" s="296">
        <v>3</v>
      </c>
      <c r="P13" s="294">
        <f>SUM(M13:O13)*100/G13</f>
        <v>33.333333333333336</v>
      </c>
      <c r="Q13" s="295">
        <v>2</v>
      </c>
      <c r="R13" s="295">
        <v>2</v>
      </c>
      <c r="S13" s="296"/>
      <c r="T13" s="294">
        <f>SUM(Q13:S13)*100/G13</f>
        <v>22.222222222222221</v>
      </c>
      <c r="U13" s="295">
        <v>6</v>
      </c>
      <c r="V13" s="295"/>
      <c r="W13" s="296"/>
      <c r="X13" s="347">
        <f>SUM(U13:W13)*100/G13</f>
        <v>33.333333333333336</v>
      </c>
      <c r="Y13" s="324">
        <f>((1*I13)+(2*J13)+(3*K13)+(4*M13)+(5*N13)+(6*O13)+(7*Q13)+(8*R13)+(9*S13)+(10*U13)+(11*V13)+(12*W13))/G13</f>
        <v>7</v>
      </c>
      <c r="Z13" s="325">
        <f>T13+X13</f>
        <v>55.555555555555557</v>
      </c>
    </row>
    <row r="14" spans="2:26" x14ac:dyDescent="0.25">
      <c r="B14" s="401"/>
      <c r="C14" s="319" t="s">
        <v>60</v>
      </c>
      <c r="D14" s="404" t="s">
        <v>119</v>
      </c>
      <c r="E14" s="293">
        <v>4</v>
      </c>
      <c r="F14" s="292">
        <v>17</v>
      </c>
      <c r="G14" s="321">
        <f>I14+J14+K14+M14+N14+O14+Q14+R14+S14+U14+V14+W14</f>
        <v>17</v>
      </c>
      <c r="H14" s="322" t="s">
        <v>21</v>
      </c>
      <c r="I14" s="292"/>
      <c r="J14" s="292">
        <v>1</v>
      </c>
      <c r="K14" s="293">
        <v>1</v>
      </c>
      <c r="L14" s="294">
        <f>SUM(I14:K14)*100/G14</f>
        <v>11.764705882352942</v>
      </c>
      <c r="M14" s="295">
        <v>2</v>
      </c>
      <c r="N14" s="295">
        <v>1</v>
      </c>
      <c r="O14" s="296">
        <v>5</v>
      </c>
      <c r="P14" s="294">
        <f>SUM(M14:O14)*100/G14</f>
        <v>47.058823529411768</v>
      </c>
      <c r="Q14" s="295">
        <v>1</v>
      </c>
      <c r="R14" s="295">
        <v>1</v>
      </c>
      <c r="S14" s="296">
        <v>1</v>
      </c>
      <c r="T14" s="294">
        <f>SUM(Q14:S14)*100/G14</f>
        <v>17.647058823529413</v>
      </c>
      <c r="U14" s="295">
        <v>3</v>
      </c>
      <c r="V14" s="295">
        <v>1</v>
      </c>
      <c r="W14" s="296"/>
      <c r="X14" s="347">
        <f>SUM(U14:W14)*100/G14</f>
        <v>23.529411764705884</v>
      </c>
      <c r="Y14" s="324">
        <f>((1*I14)+(2*J14)+(3*K14)+(4*M14)+(5*N14)+(6*O14)+(7*Q14)+(8*R14)+(9*S14)+(10*U14)+(11*V14)+(12*W14))/G14</f>
        <v>6.6470588235294121</v>
      </c>
      <c r="Z14" s="325">
        <f>T14+X14</f>
        <v>41.176470588235297</v>
      </c>
    </row>
    <row r="15" spans="2:26" x14ac:dyDescent="0.25">
      <c r="B15" s="278"/>
      <c r="C15" s="292"/>
      <c r="D15" s="333"/>
      <c r="E15" s="296"/>
      <c r="F15" s="295"/>
      <c r="G15" s="333"/>
      <c r="H15" s="332"/>
      <c r="I15" s="292"/>
      <c r="J15" s="292"/>
      <c r="K15" s="293"/>
      <c r="L15" s="294"/>
      <c r="M15" s="295"/>
      <c r="N15" s="295"/>
      <c r="O15" s="296"/>
      <c r="P15" s="294"/>
      <c r="Q15" s="295"/>
      <c r="R15" s="295"/>
      <c r="S15" s="296"/>
      <c r="T15" s="294"/>
      <c r="U15" s="295"/>
      <c r="V15" s="295"/>
      <c r="W15" s="296"/>
      <c r="X15" s="294"/>
      <c r="Y15" s="326">
        <f>Y14-Y13</f>
        <v>-0.35294117647058787</v>
      </c>
      <c r="Z15" s="326">
        <f>Z14-Z13</f>
        <v>-14.37908496732026</v>
      </c>
    </row>
    <row r="16" spans="2:26" x14ac:dyDescent="0.25">
      <c r="B16" s="135"/>
      <c r="C16" s="392" t="s">
        <v>98</v>
      </c>
      <c r="D16" s="328" t="s">
        <v>99</v>
      </c>
      <c r="E16" s="329">
        <v>2</v>
      </c>
      <c r="F16" s="330">
        <v>17</v>
      </c>
      <c r="G16" s="321">
        <f>I16+J16+K16+M16+N16+O16+Q16+R16+S16+U16+V16+W16</f>
        <v>17</v>
      </c>
      <c r="H16" s="327" t="s">
        <v>21</v>
      </c>
      <c r="I16" s="330"/>
      <c r="J16" s="330"/>
      <c r="K16" s="329"/>
      <c r="L16" s="323">
        <f>SUM(I16:K16)*100/F16</f>
        <v>0</v>
      </c>
      <c r="M16" s="330"/>
      <c r="N16" s="330">
        <v>1</v>
      </c>
      <c r="O16" s="329">
        <v>1</v>
      </c>
      <c r="P16" s="323">
        <f>SUM(M16:O16)*100/F16</f>
        <v>11.764705882352942</v>
      </c>
      <c r="Q16" s="330">
        <v>3</v>
      </c>
      <c r="R16" s="330">
        <v>2</v>
      </c>
      <c r="S16" s="329">
        <v>5</v>
      </c>
      <c r="T16" s="323">
        <f>SUM(Q16:S16)*100/F16</f>
        <v>58.823529411764703</v>
      </c>
      <c r="U16" s="330">
        <v>5</v>
      </c>
      <c r="V16" s="330"/>
      <c r="W16" s="329"/>
      <c r="X16" s="323">
        <f>SUM(U16:W16)*100/G12</f>
        <v>29.411764705882351</v>
      </c>
      <c r="Y16" s="323">
        <f>((1*I16)+(2*J16)+(3*K16)+(4*M16)+(5*N16)+(6*O16)+(7*Q16)+(8*R16)+(9*S16)+(10*U16)+(11*V16)+(12*W16))/G16</f>
        <v>8.4117647058823533</v>
      </c>
      <c r="Z16" s="331">
        <f>T16+X16</f>
        <v>88.235294117647058</v>
      </c>
    </row>
    <row r="17" spans="2:26" x14ac:dyDescent="0.25">
      <c r="B17" s="192"/>
      <c r="C17" s="391" t="s">
        <v>98</v>
      </c>
      <c r="D17" s="320" t="s">
        <v>105</v>
      </c>
      <c r="E17" s="293">
        <v>3</v>
      </c>
      <c r="F17" s="292">
        <v>18</v>
      </c>
      <c r="G17" s="321">
        <f>I17+J17+K17+M17+N17+O17+Q17+R17+S17+U17+V17+W17</f>
        <v>18</v>
      </c>
      <c r="H17" s="322" t="s">
        <v>21</v>
      </c>
      <c r="I17" s="292"/>
      <c r="J17" s="292"/>
      <c r="K17" s="293">
        <v>1</v>
      </c>
      <c r="L17" s="294">
        <f>SUM(I17:K17)*100/G17</f>
        <v>5.5555555555555554</v>
      </c>
      <c r="M17" s="295"/>
      <c r="N17" s="295"/>
      <c r="O17" s="296">
        <v>4</v>
      </c>
      <c r="P17" s="294">
        <f>SUM(M17:O17)*100/G17</f>
        <v>22.222222222222221</v>
      </c>
      <c r="Q17" s="295">
        <v>4</v>
      </c>
      <c r="R17" s="295">
        <v>2</v>
      </c>
      <c r="S17" s="296">
        <v>3</v>
      </c>
      <c r="T17" s="294">
        <f>SUM(Q17:S17)*100/G17</f>
        <v>50</v>
      </c>
      <c r="U17" s="295">
        <v>4</v>
      </c>
      <c r="V17" s="295"/>
      <c r="W17" s="296"/>
      <c r="X17" s="294">
        <f>SUM(U17:W17)*100/G16</f>
        <v>23.529411764705884</v>
      </c>
      <c r="Y17" s="324">
        <f>((1*I17)+(2*J17)+(3*K17)+(4*M17)+(5*N17)+(6*O17)+(7*Q17)+(8*R17)+(9*S17)+(10*U17)+(11*V17)+(12*W17))/G17</f>
        <v>7.666666666666667</v>
      </c>
      <c r="Z17" s="325">
        <f>T17+X17</f>
        <v>73.529411764705884</v>
      </c>
    </row>
    <row r="18" spans="2:26" x14ac:dyDescent="0.25">
      <c r="B18" s="278"/>
      <c r="C18" s="391" t="s">
        <v>98</v>
      </c>
      <c r="D18" s="320" t="s">
        <v>109</v>
      </c>
      <c r="E18" s="293">
        <v>4</v>
      </c>
      <c r="F18" s="292">
        <v>18</v>
      </c>
      <c r="G18" s="321">
        <f>I18+J18+K18+M18+N18+O18+Q18+R18+S18+U18+V18+W18</f>
        <v>18</v>
      </c>
      <c r="H18" s="322" t="s">
        <v>21</v>
      </c>
      <c r="I18" s="292"/>
      <c r="J18" s="292"/>
      <c r="K18" s="293">
        <v>1</v>
      </c>
      <c r="L18" s="294">
        <f>SUM(I18:K18)*100/G18</f>
        <v>5.5555555555555554</v>
      </c>
      <c r="M18" s="295">
        <v>2</v>
      </c>
      <c r="N18" s="295">
        <v>4</v>
      </c>
      <c r="O18" s="296">
        <v>1</v>
      </c>
      <c r="P18" s="294">
        <f>SUM(M18:O18)*100/G18</f>
        <v>38.888888888888886</v>
      </c>
      <c r="Q18" s="295">
        <v>2</v>
      </c>
      <c r="R18" s="295">
        <v>2</v>
      </c>
      <c r="S18" s="296">
        <v>3</v>
      </c>
      <c r="T18" s="294">
        <f>SUM(Q18:S18)*100/G18</f>
        <v>38.888888888888886</v>
      </c>
      <c r="U18" s="295">
        <v>3</v>
      </c>
      <c r="V18" s="295"/>
      <c r="W18" s="296"/>
      <c r="X18" s="294">
        <f>SUM(U18:W18)*100/G17</f>
        <v>16.666666666666668</v>
      </c>
      <c r="Y18" s="324">
        <f>((1*I18)+(2*J18)+(3*K18)+(4*M18)+(5*N18)+(6*O18)+(7*Q18)+(8*R18)+(9*S18)+(10*U18)+(11*V18)+(12*W18))/G18</f>
        <v>6.8888888888888893</v>
      </c>
      <c r="Z18" s="325">
        <f>T18+X18</f>
        <v>55.555555555555557</v>
      </c>
    </row>
    <row r="19" spans="2:26" x14ac:dyDescent="0.25">
      <c r="B19" s="401"/>
      <c r="C19" s="405" t="s">
        <v>62</v>
      </c>
      <c r="D19" s="404" t="s">
        <v>119</v>
      </c>
      <c r="E19" s="293">
        <v>5</v>
      </c>
      <c r="F19" s="292">
        <v>17</v>
      </c>
      <c r="G19" s="321">
        <f>I19+J19+K19+M19+N19+O19+Q19+R19+S19+U19+V19+W19</f>
        <v>17</v>
      </c>
      <c r="H19" s="322" t="s">
        <v>21</v>
      </c>
      <c r="I19" s="292"/>
      <c r="J19" s="292"/>
      <c r="K19" s="293">
        <v>1</v>
      </c>
      <c r="L19" s="294">
        <f>SUM(I19:K19)*100/G19</f>
        <v>5.882352941176471</v>
      </c>
      <c r="M19" s="295"/>
      <c r="N19" s="295">
        <v>7</v>
      </c>
      <c r="O19" s="296">
        <v>3</v>
      </c>
      <c r="P19" s="294">
        <f>SUM(M19:O19)*100/G19</f>
        <v>58.823529411764703</v>
      </c>
      <c r="Q19" s="295"/>
      <c r="R19" s="295">
        <v>5</v>
      </c>
      <c r="S19" s="296">
        <v>1</v>
      </c>
      <c r="T19" s="294">
        <f>SUM(Q19:S19)*100/G19</f>
        <v>35.294117647058826</v>
      </c>
      <c r="U19" s="295"/>
      <c r="V19" s="295"/>
      <c r="W19" s="296"/>
      <c r="X19" s="294">
        <f>SUM(U19:W19)*100/G18</f>
        <v>0</v>
      </c>
      <c r="Y19" s="324">
        <f>((1*I19)+(2*J19)+(3*K19)+(4*M19)+(5*N19)+(6*O19)+(7*Q19)+(8*R19)+(9*S19)+(10*U19)+(11*V19)+(12*W19))/G19</f>
        <v>6.1764705882352944</v>
      </c>
      <c r="Z19" s="325">
        <f>T19+X19</f>
        <v>35.294117647058826</v>
      </c>
    </row>
    <row r="20" spans="2:26" x14ac:dyDescent="0.25">
      <c r="B20" s="192"/>
      <c r="C20" s="332"/>
      <c r="D20" s="333"/>
      <c r="E20" s="296"/>
      <c r="F20" s="295"/>
      <c r="G20" s="333"/>
      <c r="H20" s="332"/>
      <c r="I20" s="295"/>
      <c r="J20" s="295"/>
      <c r="K20" s="296"/>
      <c r="L20" s="294"/>
      <c r="M20" s="295"/>
      <c r="N20" s="295"/>
      <c r="O20" s="296"/>
      <c r="P20" s="294"/>
      <c r="Q20" s="295"/>
      <c r="R20" s="295"/>
      <c r="S20" s="296"/>
      <c r="T20" s="294"/>
      <c r="U20" s="295"/>
      <c r="V20" s="295"/>
      <c r="W20" s="296"/>
      <c r="X20" s="294"/>
      <c r="Y20" s="326">
        <f>Y19-Y18</f>
        <v>-0.7124183006535949</v>
      </c>
      <c r="Z20" s="326">
        <f>Z19-Z18</f>
        <v>-20.261437908496731</v>
      </c>
    </row>
    <row r="21" spans="2:26" ht="15.75" customHeight="1" x14ac:dyDescent="0.25">
      <c r="B21" s="35"/>
      <c r="C21" s="319" t="s">
        <v>74</v>
      </c>
      <c r="D21" s="333" t="s">
        <v>20</v>
      </c>
      <c r="E21" s="293">
        <v>2</v>
      </c>
      <c r="F21" s="292">
        <v>24</v>
      </c>
      <c r="G21" s="321">
        <f>I21+J21+K21+M21+N21+O21+Q21+R21+S21+U21+V21+W21</f>
        <v>24</v>
      </c>
      <c r="H21" s="319" t="s">
        <v>21</v>
      </c>
      <c r="I21" s="292"/>
      <c r="J21" s="292">
        <v>1</v>
      </c>
      <c r="K21" s="293">
        <v>2</v>
      </c>
      <c r="L21" s="294">
        <f>SUM(I21:K21)*100/F21</f>
        <v>12.5</v>
      </c>
      <c r="M21" s="295">
        <v>1</v>
      </c>
      <c r="N21" s="295">
        <v>5</v>
      </c>
      <c r="O21" s="296">
        <v>2</v>
      </c>
      <c r="P21" s="294">
        <f>SUM(M21:O21)*100/F21</f>
        <v>33.333333333333336</v>
      </c>
      <c r="Q21" s="295">
        <v>2</v>
      </c>
      <c r="R21" s="295">
        <v>5</v>
      </c>
      <c r="S21" s="296">
        <v>1</v>
      </c>
      <c r="T21" s="294">
        <f>SUM(Q21:S21)*100/F21</f>
        <v>33.333333333333336</v>
      </c>
      <c r="U21" s="295">
        <v>4</v>
      </c>
      <c r="V21" s="295">
        <v>1</v>
      </c>
      <c r="W21" s="296"/>
      <c r="X21" s="294">
        <f>SUM(U21:W21)*100/F21</f>
        <v>20.833333333333332</v>
      </c>
      <c r="Y21" s="294">
        <f>((1*I21)+(2*J21)+(3*K21)+(4*M21)+(5*N21)+(6*O21)+(7*Q21)+(8*R21)+(9*S21)+(10*U21)+(11*V21)+(12*W21))/G21</f>
        <v>6.791666666666667</v>
      </c>
      <c r="Z21" s="334">
        <f>T21+X21</f>
        <v>54.166666666666671</v>
      </c>
    </row>
    <row r="22" spans="2:26" ht="15.75" customHeight="1" x14ac:dyDescent="0.25">
      <c r="B22" s="35"/>
      <c r="C22" s="327" t="s">
        <v>74</v>
      </c>
      <c r="D22" s="328" t="s">
        <v>99</v>
      </c>
      <c r="E22" s="329">
        <v>3</v>
      </c>
      <c r="F22" s="330">
        <v>21</v>
      </c>
      <c r="G22" s="321">
        <f>I22+J22+K22+M22+N22+O22+Q22+R22+S22+U22+V22+W22</f>
        <v>21</v>
      </c>
      <c r="H22" s="327" t="s">
        <v>21</v>
      </c>
      <c r="I22" s="330"/>
      <c r="J22" s="330">
        <v>2</v>
      </c>
      <c r="K22" s="329"/>
      <c r="L22" s="323">
        <f>SUM(I22:K22)*100/F22</f>
        <v>9.5238095238095237</v>
      </c>
      <c r="M22" s="330">
        <v>1</v>
      </c>
      <c r="N22" s="330">
        <v>1</v>
      </c>
      <c r="O22" s="329">
        <v>3</v>
      </c>
      <c r="P22" s="323">
        <f>SUM(M22:O22)*100/F22</f>
        <v>23.80952380952381</v>
      </c>
      <c r="Q22" s="330">
        <v>4</v>
      </c>
      <c r="R22" s="330">
        <v>3</v>
      </c>
      <c r="S22" s="329">
        <v>1</v>
      </c>
      <c r="T22" s="323">
        <f>SUM(Q22:S22)*100/F22</f>
        <v>38.095238095238095</v>
      </c>
      <c r="U22" s="330">
        <v>3</v>
      </c>
      <c r="V22" s="330">
        <v>3</v>
      </c>
      <c r="W22" s="329"/>
      <c r="X22" s="323">
        <f>SUM(U22:W22)*100/F22</f>
        <v>28.571428571428573</v>
      </c>
      <c r="Y22" s="323">
        <f>((1*I22)+(2*J22)+(3*K22)+(4*M22)+(5*N22)+(6*O22)+(7*Q22)+(8*R22)+(9*S22)+(10*U22)+(11*V22)+(12*W22))/G22</f>
        <v>7.3809523809523814</v>
      </c>
      <c r="Z22" s="331">
        <f>T22+X22</f>
        <v>66.666666666666671</v>
      </c>
    </row>
    <row r="23" spans="2:26" ht="15.75" customHeight="1" x14ac:dyDescent="0.25">
      <c r="B23" s="35"/>
      <c r="C23" s="332" t="s">
        <v>74</v>
      </c>
      <c r="D23" s="320" t="s">
        <v>105</v>
      </c>
      <c r="E23" s="293">
        <v>4</v>
      </c>
      <c r="F23" s="292">
        <v>21</v>
      </c>
      <c r="G23" s="321">
        <f>I23+J23+K23+M23+N23+O23+Q23+R23+S23+U23+V23+W23</f>
        <v>21</v>
      </c>
      <c r="H23" s="322" t="s">
        <v>21</v>
      </c>
      <c r="I23" s="292"/>
      <c r="J23" s="292"/>
      <c r="K23" s="293">
        <v>2</v>
      </c>
      <c r="L23" s="294">
        <f>SUM(I23:K23)*100/G23</f>
        <v>9.5238095238095237</v>
      </c>
      <c r="M23" s="295">
        <v>2</v>
      </c>
      <c r="N23" s="295">
        <v>1</v>
      </c>
      <c r="O23" s="296">
        <v>4</v>
      </c>
      <c r="P23" s="294">
        <f>SUM(M23:O23)*100/G23</f>
        <v>33.333333333333336</v>
      </c>
      <c r="Q23" s="295">
        <v>3</v>
      </c>
      <c r="R23" s="295">
        <v>2</v>
      </c>
      <c r="S23" s="296">
        <v>2</v>
      </c>
      <c r="T23" s="294">
        <f>SUM(Q23:S23)*100/G23</f>
        <v>33.333333333333336</v>
      </c>
      <c r="U23" s="295">
        <v>5</v>
      </c>
      <c r="V23" s="295"/>
      <c r="W23" s="296"/>
      <c r="X23" s="294">
        <f>SUM(U23:W23)*100/G22</f>
        <v>23.80952380952381</v>
      </c>
      <c r="Y23" s="324">
        <f>((1*I23)+(2*J23)+(3*K23)+(4*M23)+(5*N23)+(6*O23)+(7*Q23)+(8*R23)+(9*S23)+(10*U23)+(11*V23)+(12*W23))/G23</f>
        <v>7.0476190476190474</v>
      </c>
      <c r="Z23" s="325">
        <f>T23+X23</f>
        <v>57.142857142857146</v>
      </c>
    </row>
    <row r="24" spans="2:26" ht="15.75" customHeight="1" x14ac:dyDescent="0.25">
      <c r="B24" s="35"/>
      <c r="C24" s="335" t="s">
        <v>110</v>
      </c>
      <c r="D24" s="320" t="s">
        <v>109</v>
      </c>
      <c r="E24" s="293">
        <v>5</v>
      </c>
      <c r="F24" s="292">
        <v>23</v>
      </c>
      <c r="G24" s="321">
        <f>I24+J24+K24+M24+N24+O24+Q24+R24+S24+U24+V24+W24</f>
        <v>23</v>
      </c>
      <c r="H24" s="322" t="s">
        <v>21</v>
      </c>
      <c r="I24" s="292"/>
      <c r="J24" s="292"/>
      <c r="K24" s="293">
        <v>3</v>
      </c>
      <c r="L24" s="294">
        <f>SUM(I24:K24)*100/G24</f>
        <v>13.043478260869565</v>
      </c>
      <c r="M24" s="295">
        <v>2</v>
      </c>
      <c r="N24" s="295">
        <v>2</v>
      </c>
      <c r="O24" s="296">
        <v>1</v>
      </c>
      <c r="P24" s="294">
        <f>SUM(M24:O24)*100/G24</f>
        <v>21.739130434782609</v>
      </c>
      <c r="Q24" s="295">
        <v>7</v>
      </c>
      <c r="R24" s="295">
        <v>4</v>
      </c>
      <c r="S24" s="296">
        <v>2</v>
      </c>
      <c r="T24" s="294">
        <f>SUM(Q24:S24)*100/G24</f>
        <v>56.521739130434781</v>
      </c>
      <c r="U24" s="295">
        <v>1</v>
      </c>
      <c r="V24" s="295">
        <v>1</v>
      </c>
      <c r="W24" s="296"/>
      <c r="X24" s="294">
        <f>SUM(U24:W24)*100/G23</f>
        <v>9.5238095238095237</v>
      </c>
      <c r="Y24" s="324">
        <f>((1*I24)+(2*J24)+(3*K24)+(4*M24)+(5*N24)+(6*O24)+(7*Q24)+(8*R24)+(9*S24)+(10*U24)+(11*V24)+(12*W24))/G24</f>
        <v>6.6521739130434785</v>
      </c>
      <c r="Z24" s="325">
        <f>T24+X24</f>
        <v>66.0455486542443</v>
      </c>
    </row>
    <row r="25" spans="2:26" ht="15.75" customHeight="1" x14ac:dyDescent="0.25">
      <c r="B25" s="35"/>
      <c r="C25" s="335" t="s">
        <v>110</v>
      </c>
      <c r="D25" s="404" t="s">
        <v>119</v>
      </c>
      <c r="E25" s="293">
        <v>6</v>
      </c>
      <c r="F25" s="292">
        <v>21</v>
      </c>
      <c r="G25" s="321">
        <f>I25+J25+K25+M25+N25+O25+Q25+R25+S25+U25+V25+W25</f>
        <v>21</v>
      </c>
      <c r="H25" s="322" t="s">
        <v>21</v>
      </c>
      <c r="I25" s="292"/>
      <c r="J25" s="292"/>
      <c r="K25" s="293">
        <v>3</v>
      </c>
      <c r="L25" s="294">
        <f>SUM(I25:K25)*100/G25</f>
        <v>14.285714285714286</v>
      </c>
      <c r="M25" s="295">
        <v>2</v>
      </c>
      <c r="N25" s="295">
        <v>5</v>
      </c>
      <c r="O25" s="296">
        <v>3</v>
      </c>
      <c r="P25" s="294">
        <f>SUM(M25:O25)*100/G25</f>
        <v>47.61904761904762</v>
      </c>
      <c r="Q25" s="295"/>
      <c r="R25" s="295">
        <v>4</v>
      </c>
      <c r="S25" s="296">
        <v>3</v>
      </c>
      <c r="T25" s="294">
        <f>SUM(Q25:S25)*100/G25</f>
        <v>33.333333333333336</v>
      </c>
      <c r="U25" s="295"/>
      <c r="V25" s="295">
        <v>1</v>
      </c>
      <c r="W25" s="296"/>
      <c r="X25" s="294">
        <f>SUM(U25:W25)*100/G24</f>
        <v>4.3478260869565215</v>
      </c>
      <c r="Y25" s="324">
        <f>((1*I25)+(2*J25)+(3*K25)+(4*M25)+(5*N25)+(6*O25)+(7*Q25)+(8*R25)+(9*S25)+(10*U25)+(11*V25)+(12*W25))/G25</f>
        <v>6.1904761904761907</v>
      </c>
      <c r="Z25" s="325">
        <f>T25+X25</f>
        <v>37.681159420289859</v>
      </c>
    </row>
    <row r="26" spans="2:26" ht="15.75" customHeight="1" x14ac:dyDescent="0.25">
      <c r="B26" s="35"/>
      <c r="C26" s="335"/>
      <c r="D26" s="333"/>
      <c r="E26" s="296"/>
      <c r="F26" s="295"/>
      <c r="G26" s="333"/>
      <c r="H26" s="332"/>
      <c r="I26" s="295"/>
      <c r="J26" s="295"/>
      <c r="K26" s="296"/>
      <c r="L26" s="294"/>
      <c r="M26" s="295"/>
      <c r="N26" s="295"/>
      <c r="O26" s="296"/>
      <c r="P26" s="294"/>
      <c r="Q26" s="295"/>
      <c r="R26" s="295"/>
      <c r="S26" s="296"/>
      <c r="T26" s="294"/>
      <c r="U26" s="295"/>
      <c r="V26" s="295"/>
      <c r="W26" s="296"/>
      <c r="X26" s="294"/>
      <c r="Y26" s="326">
        <f>Y25-Y24</f>
        <v>-0.4616977225672878</v>
      </c>
      <c r="Z26" s="326">
        <f>Z25-Z24</f>
        <v>-28.364389233954441</v>
      </c>
    </row>
    <row r="27" spans="2:26" x14ac:dyDescent="0.25">
      <c r="B27" s="3"/>
      <c r="C27" s="336" t="s">
        <v>56</v>
      </c>
      <c r="D27" s="333" t="s">
        <v>20</v>
      </c>
      <c r="E27" s="293">
        <v>3</v>
      </c>
      <c r="F27" s="293">
        <v>10</v>
      </c>
      <c r="G27" s="321">
        <f t="shared" ref="G27:G32" si="0">I27+J27+K27+M27+N27+O27+Q27+R27+S27+U27+V27+W27</f>
        <v>10</v>
      </c>
      <c r="H27" s="335" t="s">
        <v>21</v>
      </c>
      <c r="I27" s="301"/>
      <c r="J27" s="301">
        <v>1</v>
      </c>
      <c r="K27" s="301"/>
      <c r="L27" s="294">
        <f>SUM(I27:K27)*100/F27</f>
        <v>10</v>
      </c>
      <c r="M27" s="301"/>
      <c r="N27" s="301">
        <v>2</v>
      </c>
      <c r="O27" s="301">
        <v>1</v>
      </c>
      <c r="P27" s="294">
        <f>SUM(M27:O27)*100/F27</f>
        <v>30</v>
      </c>
      <c r="Q27" s="301"/>
      <c r="R27" s="301">
        <v>1</v>
      </c>
      <c r="S27" s="301">
        <v>3</v>
      </c>
      <c r="T27" s="294">
        <f>SUM(Q27:S27)*100/F27</f>
        <v>40</v>
      </c>
      <c r="U27" s="301">
        <v>1</v>
      </c>
      <c r="V27" s="301">
        <v>1</v>
      </c>
      <c r="W27" s="301"/>
      <c r="X27" s="294">
        <f>SUM(U27:W27)*100/F27</f>
        <v>20</v>
      </c>
      <c r="Y27" s="294">
        <f t="shared" ref="Y27:Y32" si="1">((1*I27)+(2*J27)+(3*K27)+(4*M27)+(5*N27)+(6*O27)+(7*Q27)+(8*R27)+(9*S27)+(10*U27)+(11*V27)+(12*W27))/G27</f>
        <v>7.4</v>
      </c>
      <c r="Z27" s="334">
        <f t="shared" ref="Z27:Z32" si="2">T27+X27</f>
        <v>60</v>
      </c>
    </row>
    <row r="28" spans="2:26" x14ac:dyDescent="0.25">
      <c r="B28" s="3"/>
      <c r="C28" s="337" t="s">
        <v>56</v>
      </c>
      <c r="D28" s="328" t="s">
        <v>99</v>
      </c>
      <c r="E28" s="329">
        <v>4</v>
      </c>
      <c r="F28" s="329">
        <v>10</v>
      </c>
      <c r="G28" s="321">
        <f t="shared" si="0"/>
        <v>10</v>
      </c>
      <c r="H28" s="338" t="s">
        <v>21</v>
      </c>
      <c r="I28" s="339"/>
      <c r="J28" s="339"/>
      <c r="K28" s="339">
        <v>1</v>
      </c>
      <c r="L28" s="323">
        <f>SUM(I28:K28)*100/F28</f>
        <v>10</v>
      </c>
      <c r="M28" s="339"/>
      <c r="N28" s="339">
        <v>2</v>
      </c>
      <c r="O28" s="339"/>
      <c r="P28" s="323">
        <f>SUM(M28:O28)*100/F28</f>
        <v>20</v>
      </c>
      <c r="Q28" s="339">
        <v>1</v>
      </c>
      <c r="R28" s="339">
        <v>2</v>
      </c>
      <c r="S28" s="339">
        <v>2</v>
      </c>
      <c r="T28" s="323">
        <f>SUM(Q28:S28)*100/F28</f>
        <v>50</v>
      </c>
      <c r="U28" s="339">
        <v>2</v>
      </c>
      <c r="V28" s="339"/>
      <c r="W28" s="339"/>
      <c r="X28" s="323">
        <f>SUM(U28:W28)*100/F28</f>
        <v>20</v>
      </c>
      <c r="Y28" s="323">
        <f t="shared" si="1"/>
        <v>7.4</v>
      </c>
      <c r="Z28" s="331">
        <f t="shared" si="2"/>
        <v>70</v>
      </c>
    </row>
    <row r="29" spans="2:26" x14ac:dyDescent="0.25">
      <c r="B29" s="3"/>
      <c r="C29" s="335" t="s">
        <v>62</v>
      </c>
      <c r="D29" s="320" t="s">
        <v>105</v>
      </c>
      <c r="E29" s="293">
        <v>5</v>
      </c>
      <c r="F29" s="292">
        <v>10</v>
      </c>
      <c r="G29" s="321">
        <f t="shared" si="0"/>
        <v>10</v>
      </c>
      <c r="H29" s="322" t="s">
        <v>21</v>
      </c>
      <c r="I29" s="292"/>
      <c r="J29" s="292"/>
      <c r="K29" s="293">
        <v>1</v>
      </c>
      <c r="L29" s="294">
        <f>SUM(I29:K29)*100/G29</f>
        <v>10</v>
      </c>
      <c r="M29" s="295"/>
      <c r="N29" s="295">
        <v>2</v>
      </c>
      <c r="O29" s="296"/>
      <c r="P29" s="294">
        <f>SUM(M29:O29)*100/G29</f>
        <v>20</v>
      </c>
      <c r="Q29" s="295">
        <v>1</v>
      </c>
      <c r="R29" s="295">
        <v>1</v>
      </c>
      <c r="S29" s="296">
        <v>3</v>
      </c>
      <c r="T29" s="294">
        <f>SUM(Q29:S29)*100/G29</f>
        <v>50</v>
      </c>
      <c r="U29" s="295">
        <v>2</v>
      </c>
      <c r="V29" s="295"/>
      <c r="W29" s="296"/>
      <c r="X29" s="294">
        <f>SUM(U29:W29)*100/G28</f>
        <v>20</v>
      </c>
      <c r="Y29" s="324">
        <f t="shared" si="1"/>
        <v>7.5</v>
      </c>
      <c r="Z29" s="325">
        <f t="shared" si="2"/>
        <v>70</v>
      </c>
    </row>
    <row r="30" spans="2:26" x14ac:dyDescent="0.25">
      <c r="B30" s="3"/>
      <c r="C30" s="335" t="s">
        <v>62</v>
      </c>
      <c r="D30" s="320" t="s">
        <v>109</v>
      </c>
      <c r="E30" s="293">
        <v>6</v>
      </c>
      <c r="F30" s="292">
        <v>10</v>
      </c>
      <c r="G30" s="321">
        <f t="shared" si="0"/>
        <v>10</v>
      </c>
      <c r="H30" s="322" t="s">
        <v>21</v>
      </c>
      <c r="I30" s="292"/>
      <c r="J30" s="292"/>
      <c r="K30" s="293">
        <v>1</v>
      </c>
      <c r="L30" s="294">
        <f>SUM(I30:K30)*100/G30</f>
        <v>10</v>
      </c>
      <c r="M30" s="295">
        <v>2</v>
      </c>
      <c r="N30" s="295">
        <v>1</v>
      </c>
      <c r="O30" s="296">
        <v>1</v>
      </c>
      <c r="P30" s="294">
        <f>SUM(M30:O30)*100/G30</f>
        <v>40</v>
      </c>
      <c r="Q30" s="295">
        <v>1</v>
      </c>
      <c r="R30" s="295">
        <v>2</v>
      </c>
      <c r="S30" s="296">
        <v>2</v>
      </c>
      <c r="T30" s="294">
        <f>SUM(Q30:S30)*100/G30</f>
        <v>50</v>
      </c>
      <c r="U30" s="295"/>
      <c r="V30" s="295"/>
      <c r="W30" s="296"/>
      <c r="X30" s="294">
        <f>SUM(U30:W30)*100/G29</f>
        <v>0</v>
      </c>
      <c r="Y30" s="324">
        <f t="shared" si="1"/>
        <v>6.3</v>
      </c>
      <c r="Z30" s="325">
        <f t="shared" si="2"/>
        <v>50</v>
      </c>
    </row>
    <row r="31" spans="2:26" x14ac:dyDescent="0.25">
      <c r="B31" s="3"/>
      <c r="C31" s="335" t="s">
        <v>62</v>
      </c>
      <c r="D31" s="404" t="s">
        <v>119</v>
      </c>
      <c r="E31" s="293">
        <v>7</v>
      </c>
      <c r="F31" s="292">
        <v>10</v>
      </c>
      <c r="G31" s="321">
        <f t="shared" si="0"/>
        <v>10</v>
      </c>
      <c r="H31" s="406" t="s">
        <v>120</v>
      </c>
      <c r="I31" s="292"/>
      <c r="J31" s="292"/>
      <c r="K31" s="293">
        <v>1</v>
      </c>
      <c r="L31" s="294">
        <f>SUM(I31:K31)*100/G31</f>
        <v>10</v>
      </c>
      <c r="M31" s="295">
        <v>4</v>
      </c>
      <c r="N31" s="295"/>
      <c r="O31" s="296">
        <v>2</v>
      </c>
      <c r="P31" s="294">
        <f>SUM(M31:O31)*100/G31</f>
        <v>60</v>
      </c>
      <c r="Q31" s="295"/>
      <c r="R31" s="295">
        <v>3</v>
      </c>
      <c r="S31" s="296"/>
      <c r="T31" s="294">
        <f>SUM(Q31:S31)*100/G31</f>
        <v>30</v>
      </c>
      <c r="U31" s="295"/>
      <c r="V31" s="295"/>
      <c r="W31" s="296"/>
      <c r="X31" s="294">
        <f>SUM(U31:W31)*100/G30</f>
        <v>0</v>
      </c>
      <c r="Y31" s="324">
        <f t="shared" si="1"/>
        <v>5.5</v>
      </c>
      <c r="Z31" s="325">
        <f t="shared" si="2"/>
        <v>30</v>
      </c>
    </row>
    <row r="32" spans="2:26" x14ac:dyDescent="0.25">
      <c r="B32" s="3"/>
      <c r="C32" s="335" t="s">
        <v>62</v>
      </c>
      <c r="D32" s="404" t="s">
        <v>119</v>
      </c>
      <c r="E32" s="293">
        <v>7</v>
      </c>
      <c r="F32" s="292">
        <v>10</v>
      </c>
      <c r="G32" s="321">
        <f t="shared" si="0"/>
        <v>10</v>
      </c>
      <c r="H32" s="406" t="s">
        <v>23</v>
      </c>
      <c r="I32" s="292"/>
      <c r="J32" s="292"/>
      <c r="K32" s="293">
        <v>1</v>
      </c>
      <c r="L32" s="294">
        <f>SUM(I32:K32)*100/G32</f>
        <v>10</v>
      </c>
      <c r="M32" s="295"/>
      <c r="N32" s="295">
        <v>2</v>
      </c>
      <c r="O32" s="296">
        <v>4</v>
      </c>
      <c r="P32" s="294">
        <f>SUM(M32:O32)*100/G32</f>
        <v>60</v>
      </c>
      <c r="Q32" s="295"/>
      <c r="R32" s="295">
        <v>1</v>
      </c>
      <c r="S32" s="296">
        <v>2</v>
      </c>
      <c r="T32" s="294">
        <f>SUM(Q32:S32)*100/G32</f>
        <v>30</v>
      </c>
      <c r="U32" s="295"/>
      <c r="V32" s="295"/>
      <c r="W32" s="296"/>
      <c r="X32" s="294">
        <f>SUM(U32:W32)*100/G31</f>
        <v>0</v>
      </c>
      <c r="Y32" s="324">
        <f t="shared" si="1"/>
        <v>6.3</v>
      </c>
      <c r="Z32" s="325">
        <f t="shared" si="2"/>
        <v>30</v>
      </c>
    </row>
    <row r="33" spans="2:26" x14ac:dyDescent="0.25">
      <c r="B33" s="3"/>
      <c r="C33" s="335"/>
      <c r="D33" s="404"/>
      <c r="E33" s="293"/>
      <c r="F33" s="292"/>
      <c r="G33" s="321"/>
      <c r="H33" s="406"/>
      <c r="I33" s="292"/>
      <c r="J33" s="292"/>
      <c r="K33" s="293"/>
      <c r="L33" s="294"/>
      <c r="M33" s="295"/>
      <c r="N33" s="295"/>
      <c r="O33" s="296"/>
      <c r="P33" s="294"/>
      <c r="Q33" s="295"/>
      <c r="R33" s="295"/>
      <c r="S33" s="296"/>
      <c r="T33" s="294"/>
      <c r="U33" s="295"/>
      <c r="V33" s="295"/>
      <c r="W33" s="296"/>
      <c r="X33" s="294"/>
      <c r="Y33" s="346">
        <f>AVERAGE(Y31:Y32)</f>
        <v>5.9</v>
      </c>
      <c r="Z33" s="346">
        <f>AVERAGE(Z31:Z32)</f>
        <v>30</v>
      </c>
    </row>
    <row r="34" spans="2:26" x14ac:dyDescent="0.25">
      <c r="B34" s="3"/>
      <c r="C34" s="335"/>
      <c r="D34" s="333"/>
      <c r="E34" s="296"/>
      <c r="F34" s="295"/>
      <c r="G34" s="333"/>
      <c r="H34" s="295"/>
      <c r="I34" s="295"/>
      <c r="J34" s="295"/>
      <c r="K34" s="296"/>
      <c r="L34" s="294"/>
      <c r="M34" s="295"/>
      <c r="N34" s="295"/>
      <c r="O34" s="296"/>
      <c r="P34" s="294"/>
      <c r="Q34" s="295"/>
      <c r="R34" s="295"/>
      <c r="S34" s="296"/>
      <c r="T34" s="294"/>
      <c r="U34" s="295"/>
      <c r="V34" s="295"/>
      <c r="W34" s="296"/>
      <c r="X34" s="294"/>
      <c r="Y34" s="326">
        <f>Y33-Y30</f>
        <v>-0.39999999999999947</v>
      </c>
      <c r="Z34" s="326">
        <f>Z33-Z30</f>
        <v>-20</v>
      </c>
    </row>
    <row r="35" spans="2:26" x14ac:dyDescent="0.25">
      <c r="B35" s="3"/>
      <c r="C35" s="340" t="s">
        <v>60</v>
      </c>
      <c r="D35" s="341" t="s">
        <v>89</v>
      </c>
      <c r="E35" s="342">
        <v>3</v>
      </c>
      <c r="F35" s="342">
        <v>18</v>
      </c>
      <c r="G35" s="321">
        <f t="shared" ref="G35:G40" si="3">I35+J35+K35+M35+N35+O35+Q35+R35+S35+U35+V35+W35</f>
        <v>18</v>
      </c>
      <c r="H35" s="343" t="s">
        <v>21</v>
      </c>
      <c r="I35" s="303"/>
      <c r="J35" s="303"/>
      <c r="K35" s="303">
        <v>1</v>
      </c>
      <c r="L35" s="303">
        <f>SUM(I35:K35)*100/G35</f>
        <v>5.5555555555555554</v>
      </c>
      <c r="M35" s="303"/>
      <c r="N35" s="303">
        <v>1</v>
      </c>
      <c r="O35" s="303">
        <v>2</v>
      </c>
      <c r="P35" s="303">
        <f>SUM(M35:O35)*100/G35</f>
        <v>16.666666666666668</v>
      </c>
      <c r="Q35" s="303">
        <v>1</v>
      </c>
      <c r="R35" s="303">
        <v>7</v>
      </c>
      <c r="S35" s="303">
        <v>4</v>
      </c>
      <c r="T35" s="303">
        <f>SUM(Q35:S35)*100/G35</f>
        <v>66.666666666666671</v>
      </c>
      <c r="U35" s="303">
        <v>2</v>
      </c>
      <c r="V35" s="303"/>
      <c r="W35" s="303"/>
      <c r="X35" s="303">
        <f>SUM(U35:W35)*100/G35</f>
        <v>11.111111111111111</v>
      </c>
      <c r="Y35" s="344">
        <f t="shared" ref="Y35:Y40" si="4">((1*I35)+(2*J35)+(3*K35)+(4*M35)+(5*N35)+(6*O35)+(7*Q35)+(8*R35)+(9*S35)+(10*U35)+(11*V35)+(12*W35))/G35</f>
        <v>7.7222222222222223</v>
      </c>
      <c r="Z35" s="345">
        <f t="shared" ref="Z35:Z40" si="5">T35+X35</f>
        <v>77.777777777777786</v>
      </c>
    </row>
    <row r="36" spans="2:26" x14ac:dyDescent="0.25">
      <c r="B36" s="3"/>
      <c r="C36" s="335" t="s">
        <v>60</v>
      </c>
      <c r="D36" s="333" t="s">
        <v>20</v>
      </c>
      <c r="E36" s="293">
        <v>4</v>
      </c>
      <c r="F36" s="293">
        <v>18</v>
      </c>
      <c r="G36" s="321">
        <f t="shared" si="3"/>
        <v>18</v>
      </c>
      <c r="H36" s="335" t="s">
        <v>21</v>
      </c>
      <c r="I36" s="301"/>
      <c r="J36" s="301"/>
      <c r="K36" s="301">
        <v>1</v>
      </c>
      <c r="L36" s="294">
        <f>SUM(I36:K36)*100/F36</f>
        <v>5.5555555555555554</v>
      </c>
      <c r="M36" s="301"/>
      <c r="N36" s="301">
        <v>1</v>
      </c>
      <c r="O36" s="301"/>
      <c r="P36" s="294">
        <f>SUM(M36:O36)*100/F36</f>
        <v>5.5555555555555554</v>
      </c>
      <c r="Q36" s="301">
        <v>3</v>
      </c>
      <c r="R36" s="301">
        <v>4</v>
      </c>
      <c r="S36" s="301">
        <v>4</v>
      </c>
      <c r="T36" s="294">
        <f>SUM(Q36:S36)*100/F36</f>
        <v>61.111111111111114</v>
      </c>
      <c r="U36" s="301">
        <v>5</v>
      </c>
      <c r="V36" s="301"/>
      <c r="W36" s="301"/>
      <c r="X36" s="294">
        <f>SUM(U36:W36)*100/F36</f>
        <v>27.777777777777779</v>
      </c>
      <c r="Y36" s="294">
        <f t="shared" si="4"/>
        <v>8.1666666666666661</v>
      </c>
      <c r="Z36" s="334">
        <f t="shared" si="5"/>
        <v>88.888888888888886</v>
      </c>
    </row>
    <row r="37" spans="2:26" x14ac:dyDescent="0.25">
      <c r="B37" s="3"/>
      <c r="C37" s="338" t="s">
        <v>63</v>
      </c>
      <c r="D37" s="328" t="s">
        <v>99</v>
      </c>
      <c r="E37" s="329">
        <v>5</v>
      </c>
      <c r="F37" s="329">
        <v>16</v>
      </c>
      <c r="G37" s="321">
        <f t="shared" si="3"/>
        <v>16</v>
      </c>
      <c r="H37" s="338" t="s">
        <v>21</v>
      </c>
      <c r="I37" s="339"/>
      <c r="J37" s="339"/>
      <c r="K37" s="339">
        <v>1</v>
      </c>
      <c r="L37" s="323">
        <f>SUM(I37:K37)*100/F37</f>
        <v>6.25</v>
      </c>
      <c r="M37" s="339"/>
      <c r="N37" s="339">
        <v>5</v>
      </c>
      <c r="O37" s="339">
        <v>3</v>
      </c>
      <c r="P37" s="323">
        <f>SUM(M37:O37)*100/F37</f>
        <v>50</v>
      </c>
      <c r="Q37" s="339">
        <v>2</v>
      </c>
      <c r="R37" s="339">
        <v>2</v>
      </c>
      <c r="S37" s="339">
        <v>2</v>
      </c>
      <c r="T37" s="323">
        <f>SUM(Q37:S37)*100/F37</f>
        <v>37.5</v>
      </c>
      <c r="U37" s="339">
        <v>1</v>
      </c>
      <c r="V37" s="339"/>
      <c r="W37" s="339"/>
      <c r="X37" s="323">
        <f>SUM(U37:W37)*100/F37</f>
        <v>6.25</v>
      </c>
      <c r="Y37" s="323">
        <f t="shared" si="4"/>
        <v>6.5</v>
      </c>
      <c r="Z37" s="331">
        <f t="shared" si="5"/>
        <v>43.75</v>
      </c>
    </row>
    <row r="38" spans="2:26" x14ac:dyDescent="0.25">
      <c r="B38" s="3"/>
      <c r="C38" s="335" t="s">
        <v>63</v>
      </c>
      <c r="D38" s="320" t="s">
        <v>105</v>
      </c>
      <c r="E38" s="293">
        <v>6</v>
      </c>
      <c r="F38" s="292">
        <v>17</v>
      </c>
      <c r="G38" s="321">
        <f t="shared" si="3"/>
        <v>17</v>
      </c>
      <c r="H38" s="322" t="s">
        <v>21</v>
      </c>
      <c r="I38" s="292"/>
      <c r="J38" s="292">
        <v>1</v>
      </c>
      <c r="K38" s="293">
        <v>3</v>
      </c>
      <c r="L38" s="294">
        <f>SUM(I38:K38)*100/G38</f>
        <v>23.529411764705884</v>
      </c>
      <c r="M38" s="295">
        <v>1</v>
      </c>
      <c r="N38" s="295">
        <v>5</v>
      </c>
      <c r="O38" s="296">
        <v>3</v>
      </c>
      <c r="P38" s="294">
        <f>SUM(M38:O38)*100/G38</f>
        <v>52.941176470588232</v>
      </c>
      <c r="Q38" s="295"/>
      <c r="R38" s="295">
        <v>3</v>
      </c>
      <c r="S38" s="296">
        <v>1</v>
      </c>
      <c r="T38" s="294">
        <f>SUM(Q38:S38)*100/G38</f>
        <v>23.529411764705884</v>
      </c>
      <c r="U38" s="295"/>
      <c r="V38" s="295"/>
      <c r="W38" s="296"/>
      <c r="X38" s="294">
        <f>SUM(U38:W38)*100/G37</f>
        <v>0</v>
      </c>
      <c r="Y38" s="324">
        <f t="shared" si="4"/>
        <v>5.3529411764705879</v>
      </c>
      <c r="Z38" s="325">
        <f t="shared" si="5"/>
        <v>23.529411764705884</v>
      </c>
    </row>
    <row r="39" spans="2:26" x14ac:dyDescent="0.25">
      <c r="B39" s="3"/>
      <c r="C39" s="335" t="s">
        <v>63</v>
      </c>
      <c r="D39" s="320" t="s">
        <v>109</v>
      </c>
      <c r="E39" s="293">
        <v>7</v>
      </c>
      <c r="F39" s="292">
        <v>17</v>
      </c>
      <c r="G39" s="321">
        <f t="shared" si="3"/>
        <v>17</v>
      </c>
      <c r="H39" s="322" t="s">
        <v>111</v>
      </c>
      <c r="I39" s="292"/>
      <c r="J39" s="292">
        <v>2</v>
      </c>
      <c r="K39" s="293">
        <v>3</v>
      </c>
      <c r="L39" s="294">
        <f>SUM(I39:K39)*100/G39</f>
        <v>29.411764705882351</v>
      </c>
      <c r="M39" s="295">
        <v>4</v>
      </c>
      <c r="N39" s="295">
        <v>3</v>
      </c>
      <c r="O39" s="296">
        <v>2</v>
      </c>
      <c r="P39" s="294">
        <f>SUM(M39:O39)*100/G39</f>
        <v>52.941176470588232</v>
      </c>
      <c r="Q39" s="295">
        <v>1</v>
      </c>
      <c r="R39" s="295">
        <v>1</v>
      </c>
      <c r="S39" s="296">
        <v>1</v>
      </c>
      <c r="T39" s="294">
        <f>SUM(Q39:S39)*100/G39</f>
        <v>17.647058823529413</v>
      </c>
      <c r="U39" s="295"/>
      <c r="V39" s="295"/>
      <c r="W39" s="296"/>
      <c r="X39" s="294">
        <f>SUM(U39:W39)*100/G38</f>
        <v>0</v>
      </c>
      <c r="Y39" s="324">
        <f t="shared" si="4"/>
        <v>4.7058823529411766</v>
      </c>
      <c r="Z39" s="325">
        <f t="shared" si="5"/>
        <v>17.647058823529413</v>
      </c>
    </row>
    <row r="40" spans="2:26" x14ac:dyDescent="0.25">
      <c r="B40" s="3"/>
      <c r="C40" s="335" t="s">
        <v>63</v>
      </c>
      <c r="D40" s="320" t="s">
        <v>109</v>
      </c>
      <c r="E40" s="293">
        <v>7</v>
      </c>
      <c r="F40" s="292">
        <v>17</v>
      </c>
      <c r="G40" s="321">
        <f t="shared" si="3"/>
        <v>17</v>
      </c>
      <c r="H40" s="322" t="s">
        <v>23</v>
      </c>
      <c r="I40" s="292"/>
      <c r="J40" s="292"/>
      <c r="K40" s="293">
        <v>3</v>
      </c>
      <c r="L40" s="294">
        <f>SUM(I40:K40)*100/G40</f>
        <v>17.647058823529413</v>
      </c>
      <c r="M40" s="295">
        <v>3</v>
      </c>
      <c r="N40" s="295">
        <v>3</v>
      </c>
      <c r="O40" s="296">
        <v>4</v>
      </c>
      <c r="P40" s="294">
        <f>SUM(M40:O40)*100/G40</f>
        <v>58.823529411764703</v>
      </c>
      <c r="Q40" s="295">
        <v>1</v>
      </c>
      <c r="R40" s="295">
        <v>1</v>
      </c>
      <c r="S40" s="296">
        <v>1</v>
      </c>
      <c r="T40" s="294">
        <f>SUM(Q40:S40)*100/G40</f>
        <v>17.647058823529413</v>
      </c>
      <c r="U40" s="295">
        <v>1</v>
      </c>
      <c r="V40" s="295"/>
      <c r="W40" s="296"/>
      <c r="X40" s="294">
        <f>SUM(U40:W40)*100/G39</f>
        <v>5.882352941176471</v>
      </c>
      <c r="Y40" s="324">
        <f t="shared" si="4"/>
        <v>5.5294117647058822</v>
      </c>
      <c r="Z40" s="325">
        <f t="shared" si="5"/>
        <v>23.529411764705884</v>
      </c>
    </row>
    <row r="41" spans="2:26" x14ac:dyDescent="0.25">
      <c r="B41" s="3"/>
      <c r="C41" s="335"/>
      <c r="D41" s="333"/>
      <c r="E41" s="296"/>
      <c r="F41" s="295"/>
      <c r="G41" s="333"/>
      <c r="H41" s="332"/>
      <c r="I41" s="295"/>
      <c r="J41" s="295"/>
      <c r="K41" s="296"/>
      <c r="L41" s="294"/>
      <c r="M41" s="295"/>
      <c r="N41" s="295"/>
      <c r="O41" s="296"/>
      <c r="P41" s="294"/>
      <c r="Q41" s="295"/>
      <c r="R41" s="295"/>
      <c r="S41" s="296"/>
      <c r="T41" s="294"/>
      <c r="U41" s="295"/>
      <c r="V41" s="295"/>
      <c r="W41" s="296"/>
      <c r="X41" s="294"/>
      <c r="Y41" s="346">
        <f>AVERAGE(Y39:Y40)</f>
        <v>5.117647058823529</v>
      </c>
      <c r="Z41" s="346">
        <f>AVERAGE(Z39:Z40)</f>
        <v>20.588235294117649</v>
      </c>
    </row>
    <row r="42" spans="2:26" x14ac:dyDescent="0.25">
      <c r="B42" s="3"/>
      <c r="C42" s="335"/>
      <c r="D42" s="333"/>
      <c r="E42" s="296"/>
      <c r="F42" s="295"/>
      <c r="G42" s="333"/>
      <c r="H42" s="295"/>
      <c r="I42" s="295"/>
      <c r="J42" s="295"/>
      <c r="K42" s="296"/>
      <c r="L42" s="294"/>
      <c r="M42" s="295"/>
      <c r="N42" s="295"/>
      <c r="O42" s="296"/>
      <c r="P42" s="294"/>
      <c r="Q42" s="295"/>
      <c r="R42" s="295"/>
      <c r="S42" s="296"/>
      <c r="T42" s="294"/>
      <c r="U42" s="295"/>
      <c r="V42" s="295"/>
      <c r="W42" s="296"/>
      <c r="X42" s="294"/>
      <c r="Y42" s="326">
        <f>Y41-Y38</f>
        <v>-0.23529411764705888</v>
      </c>
      <c r="Z42" s="326">
        <f>Z41-Z38</f>
        <v>-2.9411764705882355</v>
      </c>
    </row>
    <row r="43" spans="2:26" x14ac:dyDescent="0.25">
      <c r="B43" s="3"/>
      <c r="C43" s="343" t="s">
        <v>69</v>
      </c>
      <c r="D43" s="341" t="s">
        <v>89</v>
      </c>
      <c r="E43" s="342">
        <v>4</v>
      </c>
      <c r="F43" s="342">
        <v>14</v>
      </c>
      <c r="G43" s="321">
        <f>I43+J43+K43+M43+N43+O43+Q43+R43+S43+U43+V43+W43</f>
        <v>14</v>
      </c>
      <c r="H43" s="343" t="s">
        <v>21</v>
      </c>
      <c r="I43" s="303"/>
      <c r="J43" s="303"/>
      <c r="K43" s="303">
        <v>1</v>
      </c>
      <c r="L43" s="303">
        <f>SUM(I43:K43)*100/G43</f>
        <v>7.1428571428571432</v>
      </c>
      <c r="M43" s="303">
        <v>1</v>
      </c>
      <c r="N43" s="303">
        <v>1</v>
      </c>
      <c r="O43" s="303">
        <v>2</v>
      </c>
      <c r="P43" s="303">
        <f>SUM(M43:O43)*100/G43</f>
        <v>28.571428571428573</v>
      </c>
      <c r="Q43" s="303">
        <v>1</v>
      </c>
      <c r="R43" s="303">
        <v>2</v>
      </c>
      <c r="S43" s="303">
        <v>3</v>
      </c>
      <c r="T43" s="303">
        <f>SUM(Q43:S43)*100/G43</f>
        <v>42.857142857142854</v>
      </c>
      <c r="U43" s="303">
        <v>3</v>
      </c>
      <c r="V43" s="303"/>
      <c r="W43" s="303"/>
      <c r="X43" s="303">
        <f>SUM(U43:W43)*100/G43</f>
        <v>21.428571428571427</v>
      </c>
      <c r="Y43" s="344">
        <f>((1*I43)+(2*J43)+(3*K43)+(4*M43)+(5*N43)+(6*O43)+(7*Q43)+(8*R43)+(9*S43)+(10*U43)+(11*V43)+(12*W43))/G43</f>
        <v>7.4285714285714288</v>
      </c>
      <c r="Z43" s="345">
        <f>T43+X43</f>
        <v>64.285714285714278</v>
      </c>
    </row>
    <row r="44" spans="2:26" x14ac:dyDescent="0.25">
      <c r="B44" s="3"/>
      <c r="C44" s="335" t="s">
        <v>62</v>
      </c>
      <c r="D44" s="333" t="s">
        <v>20</v>
      </c>
      <c r="E44" s="293">
        <v>5</v>
      </c>
      <c r="F44" s="293">
        <v>14</v>
      </c>
      <c r="G44" s="321">
        <f>I44+J44+K44+M44+N44+O44+Q44+R44+S44+U44+V44+W44</f>
        <v>14</v>
      </c>
      <c r="H44" s="335" t="s">
        <v>21</v>
      </c>
      <c r="I44" s="301"/>
      <c r="J44" s="301"/>
      <c r="K44" s="301">
        <v>1</v>
      </c>
      <c r="L44" s="294">
        <f>SUM(I44:K44)*100/F44</f>
        <v>7.1428571428571432</v>
      </c>
      <c r="M44" s="301">
        <v>3</v>
      </c>
      <c r="N44" s="301">
        <v>1</v>
      </c>
      <c r="O44" s="301">
        <v>4</v>
      </c>
      <c r="P44" s="294">
        <f>SUM(M44:O44)*100/F44</f>
        <v>57.142857142857146</v>
      </c>
      <c r="Q44" s="301">
        <v>1</v>
      </c>
      <c r="R44" s="301">
        <v>1</v>
      </c>
      <c r="S44" s="301">
        <v>2</v>
      </c>
      <c r="T44" s="294">
        <f>SUM(Q44:S44)*100/F44</f>
        <v>28.571428571428573</v>
      </c>
      <c r="U44" s="301">
        <v>1</v>
      </c>
      <c r="V44" s="301"/>
      <c r="W44" s="301"/>
      <c r="X44" s="294">
        <f>SUM(U44:W44)*100/F44</f>
        <v>7.1428571428571432</v>
      </c>
      <c r="Y44" s="347">
        <f>((1*I44)+(2*J44)+(3*K44)+(4*M44)+(5*N44)+(6*O44)+(7*Q44)+(8*R44)+(9*S44)+(10*U44)+(11*V44)+(12*W44))/G44</f>
        <v>6.2142857142857144</v>
      </c>
      <c r="Z44" s="348">
        <f>T44+X44</f>
        <v>35.714285714285715</v>
      </c>
    </row>
    <row r="45" spans="2:26" x14ac:dyDescent="0.25">
      <c r="B45" s="3"/>
      <c r="C45" s="338" t="s">
        <v>62</v>
      </c>
      <c r="D45" s="328" t="s">
        <v>99</v>
      </c>
      <c r="E45" s="329">
        <v>6</v>
      </c>
      <c r="F45" s="329">
        <v>14</v>
      </c>
      <c r="G45" s="321">
        <f>I45+J45+K45+M45+N45+O45+Q45+R45+S45+U45+V45+W45</f>
        <v>14</v>
      </c>
      <c r="H45" s="338" t="s">
        <v>21</v>
      </c>
      <c r="I45" s="339"/>
      <c r="J45" s="339">
        <v>1</v>
      </c>
      <c r="K45" s="339">
        <v>1</v>
      </c>
      <c r="L45" s="323">
        <f>SUM(I45:K45)*100/F45</f>
        <v>14.285714285714286</v>
      </c>
      <c r="M45" s="339">
        <v>4</v>
      </c>
      <c r="N45" s="339">
        <v>2</v>
      </c>
      <c r="O45" s="339">
        <v>1</v>
      </c>
      <c r="P45" s="323">
        <f>SUM(M45:O45)*100/F45</f>
        <v>50</v>
      </c>
      <c r="Q45" s="339"/>
      <c r="R45" s="339">
        <v>3</v>
      </c>
      <c r="S45" s="339">
        <v>2</v>
      </c>
      <c r="T45" s="323">
        <f>SUM(Q45:S45)*100/F45</f>
        <v>35.714285714285715</v>
      </c>
      <c r="U45" s="339"/>
      <c r="V45" s="339"/>
      <c r="W45" s="339"/>
      <c r="X45" s="323">
        <f>SUM(U45:W45)*100/F45</f>
        <v>0</v>
      </c>
      <c r="Y45" s="323">
        <f>((1*I45)+(2*J45)+(3*K45)+(4*M45)+(5*N45)+(6*O45)+(7*Q45)+(8*R45)+(9*S45)+(10*U45)+(11*V45)+(12*W45))/G45</f>
        <v>5.6428571428571432</v>
      </c>
      <c r="Z45" s="331">
        <f>T45+X45</f>
        <v>35.714285714285715</v>
      </c>
    </row>
    <row r="46" spans="2:26" x14ac:dyDescent="0.25">
      <c r="B46" s="3"/>
      <c r="C46" s="352" t="s">
        <v>62</v>
      </c>
      <c r="D46" s="320" t="s">
        <v>105</v>
      </c>
      <c r="E46" s="293">
        <v>7</v>
      </c>
      <c r="F46" s="292">
        <v>14</v>
      </c>
      <c r="G46" s="321">
        <f>I46+J46+K46+M46+N46+O46+Q46+R46+S46+U46+V46+W46</f>
        <v>14</v>
      </c>
      <c r="H46" s="349" t="s">
        <v>22</v>
      </c>
      <c r="I46" s="292"/>
      <c r="J46" s="292">
        <v>1</v>
      </c>
      <c r="K46" s="293">
        <v>1</v>
      </c>
      <c r="L46" s="294">
        <f>SUM(I46:K46)*100/G46</f>
        <v>14.285714285714286</v>
      </c>
      <c r="M46" s="295">
        <v>3</v>
      </c>
      <c r="N46" s="295">
        <v>1</v>
      </c>
      <c r="O46" s="296">
        <v>3</v>
      </c>
      <c r="P46" s="294">
        <f>SUM(M46:O46)*100/G46</f>
        <v>50</v>
      </c>
      <c r="Q46" s="295">
        <v>1</v>
      </c>
      <c r="R46" s="295">
        <v>4</v>
      </c>
      <c r="S46" s="296"/>
      <c r="T46" s="294">
        <f>SUM(Q46:S46)*100/G46</f>
        <v>35.714285714285715</v>
      </c>
      <c r="U46" s="295"/>
      <c r="V46" s="295"/>
      <c r="W46" s="296"/>
      <c r="X46" s="294">
        <f>SUM(U46:W46)*100/G45</f>
        <v>0</v>
      </c>
      <c r="Y46" s="324">
        <f>((1*I46)+(2*J46)+(3*K46)+(4*M46)+(5*N46)+(6*O46)+(7*Q46)+(8*R46)+(9*S46)+(10*U46)+(11*V46)+(12*W46))/G46</f>
        <v>5.6428571428571432</v>
      </c>
      <c r="Z46" s="325">
        <f>T46+X46</f>
        <v>35.714285714285715</v>
      </c>
    </row>
    <row r="47" spans="2:26" x14ac:dyDescent="0.25">
      <c r="B47" s="3"/>
      <c r="C47" s="352" t="s">
        <v>62</v>
      </c>
      <c r="D47" s="320" t="s">
        <v>105</v>
      </c>
      <c r="E47" s="293">
        <v>7</v>
      </c>
      <c r="F47" s="292">
        <v>14</v>
      </c>
      <c r="G47" s="321">
        <f>I47+J47+K47+M47+N47+O47+Q47+R47+S47+U47+V47+W47</f>
        <v>14</v>
      </c>
      <c r="H47" s="349" t="s">
        <v>23</v>
      </c>
      <c r="I47" s="292"/>
      <c r="J47" s="292">
        <v>1</v>
      </c>
      <c r="K47" s="293">
        <v>1</v>
      </c>
      <c r="L47" s="294">
        <f>SUM(I47:K47)*100/G47</f>
        <v>14.285714285714286</v>
      </c>
      <c r="M47" s="295">
        <v>3</v>
      </c>
      <c r="N47" s="295">
        <v>1</v>
      </c>
      <c r="O47" s="296">
        <v>4</v>
      </c>
      <c r="P47" s="294">
        <f>SUM(M47:O47)*100/G47</f>
        <v>57.142857142857146</v>
      </c>
      <c r="Q47" s="295"/>
      <c r="R47" s="295">
        <v>4</v>
      </c>
      <c r="S47" s="296"/>
      <c r="T47" s="294">
        <f>SUM(Q47:S47)*100/G47</f>
        <v>28.571428571428573</v>
      </c>
      <c r="U47" s="295"/>
      <c r="V47" s="295"/>
      <c r="W47" s="296"/>
      <c r="X47" s="294">
        <f>SUM(U47:W47)*100/G46</f>
        <v>0</v>
      </c>
      <c r="Y47" s="324">
        <f>((1*I47)+(2*J47)+(3*K47)+(4*M47)+(5*N47)+(6*O47)+(7*Q47)+(8*R47)+(9*S47)+(10*U47)+(11*V47)+(12*W47))/G47</f>
        <v>5.5714285714285712</v>
      </c>
      <c r="Z47" s="325">
        <f>T47+X47</f>
        <v>28.571428571428573</v>
      </c>
    </row>
    <row r="48" spans="2:26" x14ac:dyDescent="0.25">
      <c r="B48" s="3"/>
      <c r="C48" s="352"/>
      <c r="D48" s="333"/>
      <c r="E48" s="296"/>
      <c r="F48" s="295"/>
      <c r="G48" s="333"/>
      <c r="H48" s="295"/>
      <c r="I48" s="295"/>
      <c r="J48" s="295"/>
      <c r="K48" s="296"/>
      <c r="L48" s="294"/>
      <c r="M48" s="295"/>
      <c r="N48" s="295"/>
      <c r="O48" s="296"/>
      <c r="P48" s="294"/>
      <c r="Q48" s="295"/>
      <c r="R48" s="295"/>
      <c r="S48" s="296"/>
      <c r="T48" s="294"/>
      <c r="U48" s="295"/>
      <c r="V48" s="295"/>
      <c r="W48" s="296"/>
      <c r="X48" s="294"/>
      <c r="Y48" s="350">
        <f>AVERAGE(Y47,Y46)</f>
        <v>5.6071428571428577</v>
      </c>
      <c r="Z48" s="350">
        <f>AVERAGE(Z47,Z46)</f>
        <v>32.142857142857146</v>
      </c>
    </row>
    <row r="49" spans="2:27" x14ac:dyDescent="0.25">
      <c r="B49" s="3"/>
      <c r="C49" s="335"/>
      <c r="D49" s="333"/>
      <c r="E49" s="296"/>
      <c r="F49" s="295"/>
      <c r="G49" s="333"/>
      <c r="H49" s="295"/>
      <c r="I49" s="295"/>
      <c r="J49" s="295"/>
      <c r="K49" s="296"/>
      <c r="L49" s="294"/>
      <c r="M49" s="295"/>
      <c r="N49" s="295"/>
      <c r="O49" s="296"/>
      <c r="P49" s="294"/>
      <c r="Q49" s="295"/>
      <c r="R49" s="295"/>
      <c r="S49" s="296"/>
      <c r="T49" s="294"/>
      <c r="U49" s="295"/>
      <c r="V49" s="295"/>
      <c r="W49" s="296"/>
      <c r="X49" s="294"/>
      <c r="Y49" s="326">
        <f>Y48-Y45</f>
        <v>-3.5714285714285587E-2</v>
      </c>
      <c r="Z49" s="326">
        <f>Z48-Z45</f>
        <v>-3.5714285714285694</v>
      </c>
    </row>
    <row r="50" spans="2:27" x14ac:dyDescent="0.25">
      <c r="B50" s="3"/>
      <c r="C50" s="335"/>
      <c r="D50" s="328" t="s">
        <v>99</v>
      </c>
      <c r="E50" s="293"/>
      <c r="F50" s="293"/>
      <c r="G50" s="351"/>
      <c r="H50" s="338" t="s">
        <v>21</v>
      </c>
      <c r="I50" s="301"/>
      <c r="J50" s="301"/>
      <c r="K50" s="301"/>
      <c r="L50" s="294"/>
      <c r="M50" s="301"/>
      <c r="N50" s="301"/>
      <c r="O50" s="301"/>
      <c r="P50" s="294"/>
      <c r="Q50" s="301"/>
      <c r="R50" s="301"/>
      <c r="S50" s="301"/>
      <c r="T50" s="294"/>
      <c r="U50" s="301"/>
      <c r="V50" s="301"/>
      <c r="W50" s="301"/>
      <c r="X50" s="294"/>
      <c r="Y50" s="323">
        <f>AVERAGE(Y45,Y37,Y28,Y22)</f>
        <v>6.730952380952381</v>
      </c>
      <c r="Z50" s="323">
        <f>AVERAGE(Z45,Z37,Z28,Z22)</f>
        <v>54.032738095238102</v>
      </c>
      <c r="AA50" s="10"/>
    </row>
    <row r="51" spans="2:27" x14ac:dyDescent="0.25">
      <c r="B51" s="18"/>
      <c r="C51" s="352"/>
      <c r="D51" s="320" t="s">
        <v>105</v>
      </c>
      <c r="E51" s="296"/>
      <c r="F51" s="296"/>
      <c r="G51" s="333"/>
      <c r="H51" s="322" t="s">
        <v>21</v>
      </c>
      <c r="I51" s="301"/>
      <c r="J51" s="301"/>
      <c r="K51" s="301"/>
      <c r="L51" s="294"/>
      <c r="M51" s="301"/>
      <c r="N51" s="301"/>
      <c r="O51" s="301"/>
      <c r="P51" s="294"/>
      <c r="Q51" s="301"/>
      <c r="R51" s="301"/>
      <c r="S51" s="301"/>
      <c r="T51" s="294"/>
      <c r="U51" s="301"/>
      <c r="V51" s="301"/>
      <c r="W51" s="301"/>
      <c r="X51" s="294"/>
      <c r="Y51" s="324">
        <f>AVERAGE(Y41,Y30,Y24,Y18,Y13)</f>
        <v>6.3917419721511797</v>
      </c>
      <c r="Z51" s="324">
        <f>AVERAGE(Z41,Z30,Z24,Z18,Z13)</f>
        <v>49.548979011894609</v>
      </c>
      <c r="AA51" s="12"/>
    </row>
    <row r="52" spans="2:27" x14ac:dyDescent="0.25">
      <c r="B52" s="18"/>
      <c r="C52" s="352"/>
      <c r="D52" s="320" t="s">
        <v>109</v>
      </c>
      <c r="E52" s="296"/>
      <c r="F52" s="296"/>
      <c r="G52" s="333"/>
      <c r="H52" s="322" t="s">
        <v>21</v>
      </c>
      <c r="I52" s="301"/>
      <c r="J52" s="301"/>
      <c r="K52" s="301"/>
      <c r="L52" s="294"/>
      <c r="M52" s="301"/>
      <c r="N52" s="301"/>
      <c r="O52" s="301"/>
      <c r="P52" s="294"/>
      <c r="Q52" s="301"/>
      <c r="R52" s="301"/>
      <c r="S52" s="301"/>
      <c r="T52" s="294"/>
      <c r="U52" s="301"/>
      <c r="V52" s="301"/>
      <c r="W52" s="301"/>
      <c r="X52" s="294"/>
      <c r="Y52" s="324">
        <f>AVERAGE(Y39,Y30,Y24,Y18,Y13)</f>
        <v>6.3093890309747085</v>
      </c>
      <c r="Z52" s="324">
        <f>AVERAGE(Z39,Z30,Z24,Z18,Z13)</f>
        <v>48.960743717776964</v>
      </c>
      <c r="AA52" s="12"/>
    </row>
    <row r="53" spans="2:27" x14ac:dyDescent="0.25">
      <c r="B53" s="18"/>
      <c r="C53" s="352"/>
      <c r="D53" s="404" t="s">
        <v>119</v>
      </c>
      <c r="E53" s="296"/>
      <c r="F53" s="296"/>
      <c r="G53" s="333"/>
      <c r="H53" s="322" t="s">
        <v>21</v>
      </c>
      <c r="I53" s="301"/>
      <c r="J53" s="301"/>
      <c r="K53" s="301"/>
      <c r="L53" s="294"/>
      <c r="M53" s="301"/>
      <c r="N53" s="301"/>
      <c r="O53" s="301"/>
      <c r="P53" s="294"/>
      <c r="Q53" s="301"/>
      <c r="R53" s="301"/>
      <c r="S53" s="301"/>
      <c r="T53" s="294"/>
      <c r="U53" s="301"/>
      <c r="V53" s="301"/>
      <c r="W53" s="301"/>
      <c r="X53" s="294"/>
      <c r="Y53" s="324">
        <f>AVERAGE(Y33,Y25,Y19,Y14)</f>
        <v>6.2285014005602246</v>
      </c>
      <c r="Z53" s="324">
        <f>AVERAGE(Z33,Z25,Z19,Z14)</f>
        <v>36.037936913895997</v>
      </c>
      <c r="AA53" s="12"/>
    </row>
    <row r="54" spans="2:27" x14ac:dyDescent="0.25">
      <c r="B54" s="18"/>
      <c r="C54" s="352"/>
      <c r="D54" s="353"/>
      <c r="E54" s="296"/>
      <c r="F54" s="296"/>
      <c r="G54" s="333"/>
      <c r="H54" s="352"/>
      <c r="I54" s="301"/>
      <c r="J54" s="301"/>
      <c r="K54" s="301"/>
      <c r="L54" s="294"/>
      <c r="M54" s="301"/>
      <c r="N54" s="301"/>
      <c r="O54" s="301"/>
      <c r="P54" s="294"/>
      <c r="Q54" s="301"/>
      <c r="R54" s="301"/>
      <c r="S54" s="301"/>
      <c r="T54" s="294"/>
      <c r="U54" s="301"/>
      <c r="V54" s="301"/>
      <c r="W54" s="301"/>
      <c r="X54" s="294"/>
      <c r="Y54" s="326">
        <f>Y53-Y52</f>
        <v>-8.088763041448388E-2</v>
      </c>
      <c r="Z54" s="326">
        <f>Z53-Z52</f>
        <v>-12.922806803880967</v>
      </c>
      <c r="AA54" s="12"/>
    </row>
    <row r="55" spans="2:27" x14ac:dyDescent="0.25">
      <c r="B55" s="18"/>
      <c r="C55" s="407" t="s">
        <v>63</v>
      </c>
      <c r="D55" s="404" t="s">
        <v>119</v>
      </c>
      <c r="E55" s="296">
        <v>8</v>
      </c>
      <c r="F55" s="296">
        <v>18</v>
      </c>
      <c r="G55" s="321">
        <f>I55+J55+K55+M55+N55+O55+Q55+R55+S55+U55+V55+W55</f>
        <v>18</v>
      </c>
      <c r="H55" s="349" t="s">
        <v>22</v>
      </c>
      <c r="I55" s="301"/>
      <c r="J55" s="301">
        <v>2</v>
      </c>
      <c r="K55" s="301">
        <v>4</v>
      </c>
      <c r="L55" s="294">
        <f>SUM(I55:K55)*100/G55</f>
        <v>33.333333333333336</v>
      </c>
      <c r="M55" s="301">
        <v>3</v>
      </c>
      <c r="N55" s="301">
        <v>4</v>
      </c>
      <c r="O55" s="301">
        <v>3</v>
      </c>
      <c r="P55" s="294">
        <f>SUM(M55:O55)*100/G55</f>
        <v>55.555555555555557</v>
      </c>
      <c r="Q55" s="301"/>
      <c r="R55" s="301"/>
      <c r="S55" s="301">
        <v>2</v>
      </c>
      <c r="T55" s="294">
        <f>SUM(Q55:S55)*100/G55</f>
        <v>11.111111111111111</v>
      </c>
      <c r="U55" s="301"/>
      <c r="V55" s="301"/>
      <c r="W55" s="301"/>
      <c r="X55" s="294">
        <f>SUM(U55:W55)*100/G55</f>
        <v>0</v>
      </c>
      <c r="Y55" s="324">
        <f>((1*I55)+(2*J55)+(3*K55)+(4*M55)+(5*N55)+(6*O55)+(7*Q55)+(8*R55)+(9*S55)+(10*U55)+(11*V55)+(12*W55))/G55</f>
        <v>4.666666666666667</v>
      </c>
      <c r="Z55" s="325">
        <f>T55+X55</f>
        <v>11.111111111111111</v>
      </c>
      <c r="AA55" s="12"/>
    </row>
    <row r="56" spans="2:27" x14ac:dyDescent="0.25">
      <c r="B56" s="18"/>
      <c r="C56" s="352" t="s">
        <v>62</v>
      </c>
      <c r="D56" s="320" t="s">
        <v>105</v>
      </c>
      <c r="E56" s="293">
        <v>7</v>
      </c>
      <c r="F56" s="292">
        <v>14</v>
      </c>
      <c r="G56" s="321">
        <f>I56+J56+K56+M56+N56+O56+Q56+R56+S56+U56+V56+W56</f>
        <v>14</v>
      </c>
      <c r="H56" s="349" t="s">
        <v>22</v>
      </c>
      <c r="I56" s="292"/>
      <c r="J56" s="292">
        <v>1</v>
      </c>
      <c r="K56" s="293">
        <v>1</v>
      </c>
      <c r="L56" s="294">
        <f>SUM(I56:K56)*100/G56</f>
        <v>14.285714285714286</v>
      </c>
      <c r="M56" s="295">
        <v>3</v>
      </c>
      <c r="N56" s="295">
        <v>1</v>
      </c>
      <c r="O56" s="296">
        <v>3</v>
      </c>
      <c r="P56" s="294">
        <f>SUM(M56:O56)*100/G56</f>
        <v>50</v>
      </c>
      <c r="Q56" s="295">
        <v>1</v>
      </c>
      <c r="R56" s="295">
        <v>4</v>
      </c>
      <c r="S56" s="296"/>
      <c r="T56" s="294">
        <f>SUM(Q56:S56)*100/G56</f>
        <v>35.714285714285715</v>
      </c>
      <c r="U56" s="295"/>
      <c r="V56" s="295"/>
      <c r="W56" s="296"/>
      <c r="X56" s="294">
        <f>SUM(U56:W56)*100/G56</f>
        <v>0</v>
      </c>
      <c r="Y56" s="324">
        <f>((1*I56)+(2*J56)+(3*K56)+(4*M56)+(5*N56)+(6*O56)+(7*Q56)+(8*R56)+(9*S56)+(10*U56)+(11*V56)+(12*W56))/G56</f>
        <v>5.6428571428571432</v>
      </c>
      <c r="Z56" s="325">
        <f>T56+X56</f>
        <v>35.714285714285715</v>
      </c>
      <c r="AA56" s="12"/>
    </row>
    <row r="57" spans="2:27" x14ac:dyDescent="0.25">
      <c r="B57" s="18"/>
      <c r="C57" s="352" t="s">
        <v>62</v>
      </c>
      <c r="D57" s="320" t="s">
        <v>109</v>
      </c>
      <c r="E57" s="293">
        <v>8</v>
      </c>
      <c r="F57" s="292">
        <v>15</v>
      </c>
      <c r="G57" s="321">
        <f>I57+J57+K57+M57+N57+O57+Q57+R57+S57+U57+V57+W57</f>
        <v>15</v>
      </c>
      <c r="H57" s="349" t="s">
        <v>22</v>
      </c>
      <c r="I57" s="292"/>
      <c r="J57" s="292"/>
      <c r="K57" s="293">
        <v>4</v>
      </c>
      <c r="L57" s="294">
        <f>SUM(I57:K57)*100/G57</f>
        <v>26.666666666666668</v>
      </c>
      <c r="M57" s="295">
        <v>4</v>
      </c>
      <c r="N57" s="295">
        <v>1</v>
      </c>
      <c r="O57" s="296">
        <v>3</v>
      </c>
      <c r="P57" s="294">
        <f>SUM(M57:O57)*100/G57</f>
        <v>53.333333333333336</v>
      </c>
      <c r="Q57" s="295"/>
      <c r="R57" s="295">
        <v>3</v>
      </c>
      <c r="S57" s="296"/>
      <c r="T57" s="294">
        <f>SUM(Q57:S57)*100/G57</f>
        <v>20</v>
      </c>
      <c r="U57" s="295"/>
      <c r="V57" s="295"/>
      <c r="W57" s="296"/>
      <c r="X57" s="294">
        <f>SUM(U57:W57)*100/G57</f>
        <v>0</v>
      </c>
      <c r="Y57" s="324">
        <f>((1*I57)+(2*J57)+(3*K57)+(4*M57)+(5*N57)+(6*O57)+(7*Q57)+(8*R57)+(9*S57)+(10*U57)+(11*V57)+(12*W57))/G57</f>
        <v>5</v>
      </c>
      <c r="Z57" s="325">
        <f>T57+X57</f>
        <v>20</v>
      </c>
      <c r="AA57" s="12"/>
    </row>
    <row r="58" spans="2:27" x14ac:dyDescent="0.25">
      <c r="B58" s="18"/>
      <c r="C58" s="407" t="s">
        <v>62</v>
      </c>
      <c r="D58" s="404" t="s">
        <v>119</v>
      </c>
      <c r="E58" s="293">
        <v>9</v>
      </c>
      <c r="F58" s="292">
        <v>15</v>
      </c>
      <c r="G58" s="321">
        <f>I58+J58+K58+M58+N58+O58+Q58+R58+S58+U58+V58+W58</f>
        <v>15</v>
      </c>
      <c r="H58" s="349" t="s">
        <v>22</v>
      </c>
      <c r="I58" s="292"/>
      <c r="J58" s="292"/>
      <c r="K58" s="293">
        <v>4</v>
      </c>
      <c r="L58" s="294">
        <f>SUM(I58:K58)*100/G58</f>
        <v>26.666666666666668</v>
      </c>
      <c r="M58" s="295">
        <v>2</v>
      </c>
      <c r="N58" s="295">
        <v>2</v>
      </c>
      <c r="O58" s="296">
        <v>1</v>
      </c>
      <c r="P58" s="294">
        <f>SUM(M58:O58)*100/G58</f>
        <v>33.333333333333336</v>
      </c>
      <c r="Q58" s="295">
        <v>3</v>
      </c>
      <c r="R58" s="295">
        <v>2</v>
      </c>
      <c r="S58" s="296">
        <v>1</v>
      </c>
      <c r="T58" s="294">
        <f>SUM(Q58:S58)*100/G58</f>
        <v>40</v>
      </c>
      <c r="U58" s="295"/>
      <c r="V58" s="295"/>
      <c r="W58" s="296"/>
      <c r="X58" s="294">
        <f>SUM(U58:W58)*100/G58</f>
        <v>0</v>
      </c>
      <c r="Y58" s="324">
        <f>((1*I58)+(2*J58)+(3*K58)+(4*M58)+(5*N58)+(6*O58)+(7*Q58)+(8*R58)+(9*S58)+(10*U58)+(11*V58)+(12*W58))/G58</f>
        <v>5.4666666666666668</v>
      </c>
      <c r="Z58" s="325">
        <f>T58+X58</f>
        <v>40</v>
      </c>
      <c r="AA58" s="12"/>
    </row>
    <row r="59" spans="2:27" x14ac:dyDescent="0.25">
      <c r="B59" s="18"/>
      <c r="C59" s="352"/>
      <c r="D59" s="333"/>
      <c r="E59" s="296"/>
      <c r="F59" s="295"/>
      <c r="G59" s="333"/>
      <c r="H59" s="352"/>
      <c r="I59" s="292"/>
      <c r="J59" s="292"/>
      <c r="K59" s="293"/>
      <c r="L59" s="294"/>
      <c r="M59" s="295"/>
      <c r="N59" s="295"/>
      <c r="O59" s="296"/>
      <c r="P59" s="294"/>
      <c r="Q59" s="295"/>
      <c r="R59" s="295"/>
      <c r="S59" s="296"/>
      <c r="T59" s="294"/>
      <c r="U59" s="295"/>
      <c r="V59" s="295"/>
      <c r="W59" s="296"/>
      <c r="X59" s="294"/>
      <c r="Y59" s="326">
        <f>Y58-Y57</f>
        <v>0.46666666666666679</v>
      </c>
      <c r="Z59" s="326">
        <f>Z58-Z57</f>
        <v>20</v>
      </c>
      <c r="AA59" s="12"/>
    </row>
    <row r="60" spans="2:27" x14ac:dyDescent="0.25">
      <c r="B60" s="18"/>
      <c r="C60" s="354" t="s">
        <v>63</v>
      </c>
      <c r="D60" s="328" t="s">
        <v>99</v>
      </c>
      <c r="E60" s="355">
        <v>7</v>
      </c>
      <c r="F60" s="355">
        <v>14</v>
      </c>
      <c r="G60" s="321">
        <f>I60+J60+K60+M60+N60+O60+Q60+R60+S60+U60+V60+W60</f>
        <v>14</v>
      </c>
      <c r="H60" s="338" t="s">
        <v>22</v>
      </c>
      <c r="I60" s="356"/>
      <c r="J60" s="356">
        <v>2</v>
      </c>
      <c r="K60" s="356">
        <v>1</v>
      </c>
      <c r="L60" s="357">
        <f>SUM(I60:K60)*100/G60</f>
        <v>21.428571428571427</v>
      </c>
      <c r="M60" s="356">
        <v>1</v>
      </c>
      <c r="N60" s="356">
        <v>4</v>
      </c>
      <c r="O60" s="356">
        <v>1</v>
      </c>
      <c r="P60" s="357">
        <f>SUM(M60:O60)*100/G60</f>
        <v>42.857142857142854</v>
      </c>
      <c r="Q60" s="356">
        <v>4</v>
      </c>
      <c r="R60" s="356"/>
      <c r="S60" s="356">
        <v>1</v>
      </c>
      <c r="T60" s="357">
        <f>SUM(Q60:S60)*100/G60</f>
        <v>35.714285714285715</v>
      </c>
      <c r="U60" s="356"/>
      <c r="V60" s="356"/>
      <c r="W60" s="356"/>
      <c r="X60" s="357">
        <f>SUM(U60:W60)*100/G60</f>
        <v>0</v>
      </c>
      <c r="Y60" s="323">
        <f>((1*I60)+(2*J60)+(3*K60)+(4*M60)+(5*N60)+(6*O60)+(7*Q60)+(8*R60)+(9*S60)+(10*U60)+(11*V60)+(12*W60))/G60</f>
        <v>5.2857142857142856</v>
      </c>
      <c r="Z60" s="331">
        <f>T60+X60</f>
        <v>35.714285714285715</v>
      </c>
      <c r="AA60" s="12"/>
    </row>
    <row r="61" spans="2:27" x14ac:dyDescent="0.25">
      <c r="B61" s="18"/>
      <c r="C61" s="358" t="s">
        <v>63</v>
      </c>
      <c r="D61" s="320" t="s">
        <v>105</v>
      </c>
      <c r="E61" s="293">
        <v>8</v>
      </c>
      <c r="F61" s="292">
        <v>14</v>
      </c>
      <c r="G61" s="321">
        <f>I61+J61+K61+M61+N61+O61+Q61+R61+S61+U61+V61+W61</f>
        <v>14</v>
      </c>
      <c r="H61" s="349" t="s">
        <v>22</v>
      </c>
      <c r="I61" s="292"/>
      <c r="J61" s="292">
        <v>2</v>
      </c>
      <c r="K61" s="293">
        <v>3</v>
      </c>
      <c r="L61" s="294">
        <f>SUM(I61:K61)*100/G61</f>
        <v>35.714285714285715</v>
      </c>
      <c r="M61" s="295">
        <v>3</v>
      </c>
      <c r="N61" s="295">
        <v>2</v>
      </c>
      <c r="O61" s="296">
        <v>1</v>
      </c>
      <c r="P61" s="294">
        <f>SUM(M61:O61)*100/G61</f>
        <v>42.857142857142854</v>
      </c>
      <c r="Q61" s="295">
        <v>1</v>
      </c>
      <c r="R61" s="295">
        <v>1</v>
      </c>
      <c r="S61" s="296">
        <v>1</v>
      </c>
      <c r="T61" s="294">
        <f>SUM(Q61:S61)*100/G61</f>
        <v>21.428571428571427</v>
      </c>
      <c r="U61" s="295"/>
      <c r="V61" s="295"/>
      <c r="W61" s="296"/>
      <c r="X61" s="294">
        <f>SUM(U61:W61)*100/G60</f>
        <v>0</v>
      </c>
      <c r="Y61" s="324">
        <f>((1*I61)+(2*J61)+(3*K61)+(4*M61)+(5*N61)+(6*O61)+(7*Q61)+(8*R61)+(9*S61)+(10*U61)+(11*V61)+(12*W61))/G61</f>
        <v>4.6428571428571432</v>
      </c>
      <c r="Z61" s="325">
        <f>T61+X61</f>
        <v>21.428571428571427</v>
      </c>
      <c r="AA61" s="12"/>
    </row>
    <row r="62" spans="2:27" x14ac:dyDescent="0.25">
      <c r="B62" s="18"/>
      <c r="C62" s="358" t="s">
        <v>63</v>
      </c>
      <c r="D62" s="320" t="s">
        <v>109</v>
      </c>
      <c r="E62" s="293">
        <v>9</v>
      </c>
      <c r="F62" s="292">
        <v>14</v>
      </c>
      <c r="G62" s="321">
        <f>I62+J62+K62+M62+N62+O62+Q62+R62+S62+U62+V62+W62</f>
        <v>14</v>
      </c>
      <c r="H62" s="349" t="s">
        <v>22</v>
      </c>
      <c r="I62" s="292"/>
      <c r="J62" s="292">
        <v>3</v>
      </c>
      <c r="K62" s="293">
        <v>3</v>
      </c>
      <c r="L62" s="294">
        <f>SUM(I62:K62)*100/G62</f>
        <v>42.857142857142854</v>
      </c>
      <c r="M62" s="295">
        <v>3</v>
      </c>
      <c r="N62" s="295">
        <v>1</v>
      </c>
      <c r="O62" s="296">
        <v>1</v>
      </c>
      <c r="P62" s="294">
        <f>SUM(M62:O62)*100/G62</f>
        <v>35.714285714285715</v>
      </c>
      <c r="Q62" s="295">
        <v>1</v>
      </c>
      <c r="R62" s="295"/>
      <c r="S62" s="296">
        <v>1</v>
      </c>
      <c r="T62" s="294">
        <f>SUM(Q62:S62)*100/G62</f>
        <v>14.285714285714286</v>
      </c>
      <c r="U62" s="295">
        <v>1</v>
      </c>
      <c r="V62" s="295"/>
      <c r="W62" s="296"/>
      <c r="X62" s="294">
        <f>SUM(U62:W62)*100/G61</f>
        <v>7.1428571428571432</v>
      </c>
      <c r="Y62" s="324">
        <f>((1*I62)+(2*J62)+(3*K62)+(4*M62)+(5*N62)+(6*O62)+(7*Q62)+(8*R62)+(9*S62)+(10*U62)+(11*V62)+(12*W62))/G62</f>
        <v>4.5714285714285712</v>
      </c>
      <c r="Z62" s="325">
        <f>T62+X62</f>
        <v>21.428571428571431</v>
      </c>
      <c r="AA62" s="12"/>
    </row>
    <row r="63" spans="2:27" x14ac:dyDescent="0.25">
      <c r="B63" s="18"/>
      <c r="C63" s="358" t="s">
        <v>63</v>
      </c>
      <c r="D63" s="404" t="s">
        <v>119</v>
      </c>
      <c r="E63" s="293">
        <v>10</v>
      </c>
      <c r="F63" s="292">
        <v>9</v>
      </c>
      <c r="G63" s="321">
        <f>I63+J63+K63+M63+N63+O63+Q63+R63+S63+U63+V63+W63</f>
        <v>9</v>
      </c>
      <c r="H63" s="349" t="s">
        <v>22</v>
      </c>
      <c r="I63" s="292"/>
      <c r="J63" s="292">
        <v>1</v>
      </c>
      <c r="K63" s="293">
        <v>2</v>
      </c>
      <c r="L63" s="294">
        <f>SUM(I63:K63)*100/G63</f>
        <v>33.333333333333336</v>
      </c>
      <c r="M63" s="295"/>
      <c r="N63" s="295">
        <v>2</v>
      </c>
      <c r="O63" s="296">
        <v>1</v>
      </c>
      <c r="P63" s="294">
        <f>SUM(M63:O63)*100/G63</f>
        <v>33.333333333333336</v>
      </c>
      <c r="Q63" s="295">
        <v>1</v>
      </c>
      <c r="R63" s="295"/>
      <c r="S63" s="296">
        <v>2</v>
      </c>
      <c r="T63" s="294">
        <f>SUM(Q63:S63)*100/G63</f>
        <v>33.333333333333336</v>
      </c>
      <c r="U63" s="295"/>
      <c r="V63" s="295"/>
      <c r="W63" s="296"/>
      <c r="X63" s="294">
        <f>SUM(U63:W63)*100/G62</f>
        <v>0</v>
      </c>
      <c r="Y63" s="324">
        <f>((1*I63)+(2*J63)+(3*K63)+(4*M63)+(5*N63)+(6*O63)+(7*Q63)+(8*R63)+(9*S63)+(10*U63)+(11*V63)+(12*W63))/G63</f>
        <v>5.4444444444444446</v>
      </c>
      <c r="Z63" s="325">
        <f>T63+X63</f>
        <v>33.333333333333336</v>
      </c>
      <c r="AA63" s="12"/>
    </row>
    <row r="64" spans="2:27" x14ac:dyDescent="0.25">
      <c r="B64" s="18"/>
      <c r="C64" s="358"/>
      <c r="D64" s="333"/>
      <c r="E64" s="359"/>
      <c r="F64" s="359"/>
      <c r="G64" s="333"/>
      <c r="H64" s="352"/>
      <c r="I64" s="360"/>
      <c r="J64" s="360"/>
      <c r="K64" s="360"/>
      <c r="L64" s="300"/>
      <c r="M64" s="360"/>
      <c r="N64" s="360"/>
      <c r="O64" s="360"/>
      <c r="P64" s="300"/>
      <c r="Q64" s="360"/>
      <c r="R64" s="360"/>
      <c r="S64" s="360"/>
      <c r="T64" s="300"/>
      <c r="U64" s="360"/>
      <c r="V64" s="360"/>
      <c r="W64" s="360"/>
      <c r="X64" s="300"/>
      <c r="Y64" s="326">
        <f>Y63-Y62</f>
        <v>0.87301587301587347</v>
      </c>
      <c r="Z64" s="326">
        <f>Z63-Z62</f>
        <v>11.904761904761905</v>
      </c>
      <c r="AA64" s="12"/>
    </row>
    <row r="65" spans="2:27" x14ac:dyDescent="0.25">
      <c r="B65" s="3"/>
      <c r="C65" s="335" t="s">
        <v>63</v>
      </c>
      <c r="D65" s="333" t="s">
        <v>20</v>
      </c>
      <c r="E65" s="293">
        <v>7</v>
      </c>
      <c r="F65" s="293">
        <v>11</v>
      </c>
      <c r="G65" s="321">
        <f>I65+J65+K65+M65+N65+O65+Q65+R65+S65+U65+V65+W65</f>
        <v>11</v>
      </c>
      <c r="H65" s="335" t="s">
        <v>22</v>
      </c>
      <c r="I65" s="301"/>
      <c r="J65" s="301">
        <v>4</v>
      </c>
      <c r="K65" s="301">
        <v>2</v>
      </c>
      <c r="L65" s="294">
        <f>SUM(I65:K65)*100/F65</f>
        <v>54.545454545454547</v>
      </c>
      <c r="M65" s="301"/>
      <c r="N65" s="301">
        <v>2</v>
      </c>
      <c r="O65" s="301">
        <v>2</v>
      </c>
      <c r="P65" s="294">
        <f>SUM(M65:O65)*100/F65</f>
        <v>36.363636363636367</v>
      </c>
      <c r="Q65" s="301"/>
      <c r="R65" s="301">
        <v>1</v>
      </c>
      <c r="S65" s="301"/>
      <c r="T65" s="294">
        <f>SUM(Q65:S65)*100/F65</f>
        <v>9.0909090909090917</v>
      </c>
      <c r="U65" s="301"/>
      <c r="V65" s="301"/>
      <c r="W65" s="301"/>
      <c r="X65" s="294">
        <f>SUM(U65:W65)*100/F65</f>
        <v>0</v>
      </c>
      <c r="Y65" s="294">
        <f>((1*I65)+(2*J65)+(3*K65)+(4*M65)+(5*N65)+(6*O65)+(7*Q65)+(8*R65)+(9*S65)+(10*U65)+(11*V65)+(12*W65))/G65</f>
        <v>4</v>
      </c>
      <c r="Z65" s="334">
        <f>T65+X65</f>
        <v>9.0909090909090917</v>
      </c>
      <c r="AA65" s="13"/>
    </row>
    <row r="66" spans="2:27" x14ac:dyDescent="0.25">
      <c r="B66" s="3"/>
      <c r="C66" s="338" t="s">
        <v>63</v>
      </c>
      <c r="D66" s="328" t="s">
        <v>99</v>
      </c>
      <c r="E66" s="329">
        <v>8</v>
      </c>
      <c r="F66" s="329">
        <v>10</v>
      </c>
      <c r="G66" s="321">
        <f>I66+J66+K66+M66+N66+O66+Q66+R66+S66+U66+V66+W66</f>
        <v>10</v>
      </c>
      <c r="H66" s="338" t="s">
        <v>22</v>
      </c>
      <c r="I66" s="339"/>
      <c r="J66" s="339">
        <v>4</v>
      </c>
      <c r="K66" s="339">
        <v>2</v>
      </c>
      <c r="L66" s="323">
        <f>SUM(I66:K66)*100/F66</f>
        <v>60</v>
      </c>
      <c r="M66" s="339">
        <v>1</v>
      </c>
      <c r="N66" s="339">
        <v>1</v>
      </c>
      <c r="O66" s="339">
        <v>1</v>
      </c>
      <c r="P66" s="323">
        <f>SUM(M66:O66)*100/F66</f>
        <v>30</v>
      </c>
      <c r="Q66" s="339"/>
      <c r="R66" s="339">
        <v>1</v>
      </c>
      <c r="S66" s="339"/>
      <c r="T66" s="323">
        <f>SUM(Q66:S66)*100/F66</f>
        <v>10</v>
      </c>
      <c r="U66" s="339"/>
      <c r="V66" s="339"/>
      <c r="W66" s="339"/>
      <c r="X66" s="323">
        <f>SUM(U66:W66)*100/F66</f>
        <v>0</v>
      </c>
      <c r="Y66" s="323">
        <f>((1*I66)+(2*J66)+(3*K66)+(4*M66)+(5*N66)+(6*O66)+(7*Q66)+(8*R66)+(9*S66)+(10*U66)+(11*V66)+(12*W66))/G66</f>
        <v>3.7</v>
      </c>
      <c r="Z66" s="331">
        <f>T66+X66</f>
        <v>10</v>
      </c>
      <c r="AA66" s="13"/>
    </row>
    <row r="67" spans="2:27" x14ac:dyDescent="0.25">
      <c r="B67" s="3"/>
      <c r="C67" s="352" t="s">
        <v>63</v>
      </c>
      <c r="D67" s="320" t="s">
        <v>105</v>
      </c>
      <c r="E67" s="293">
        <v>9</v>
      </c>
      <c r="F67" s="292">
        <v>10</v>
      </c>
      <c r="G67" s="321">
        <f>I67+J67+K67+M67+N67+O67+Q67+R67+S67+U67+V67+W67</f>
        <v>10</v>
      </c>
      <c r="H67" s="349" t="s">
        <v>22</v>
      </c>
      <c r="I67" s="292">
        <v>1</v>
      </c>
      <c r="J67" s="292">
        <v>4</v>
      </c>
      <c r="K67" s="293">
        <v>1</v>
      </c>
      <c r="L67" s="294">
        <f>SUM(I67:K67)*100/G67</f>
        <v>60</v>
      </c>
      <c r="M67" s="295">
        <v>1</v>
      </c>
      <c r="N67" s="295">
        <v>2</v>
      </c>
      <c r="O67" s="296"/>
      <c r="P67" s="294">
        <f>SUM(M67:O67)*100/G67</f>
        <v>30</v>
      </c>
      <c r="Q67" s="295"/>
      <c r="R67" s="295"/>
      <c r="S67" s="296">
        <v>1</v>
      </c>
      <c r="T67" s="294">
        <f>SUM(Q67:S67)*100/G67</f>
        <v>10</v>
      </c>
      <c r="U67" s="295"/>
      <c r="V67" s="295"/>
      <c r="W67" s="296"/>
      <c r="X67" s="294">
        <f>SUM(U67:W67)*100/G66</f>
        <v>0</v>
      </c>
      <c r="Y67" s="324">
        <f>((1*I67)+(2*J67)+(3*K67)+(4*M67)+(5*N67)+(6*O67)+(7*Q67)+(8*R67)+(9*S67)+(10*U67)+(11*V67)+(12*W67))/G67</f>
        <v>3.5</v>
      </c>
      <c r="Z67" s="325">
        <f>T67+X67</f>
        <v>10</v>
      </c>
      <c r="AA67" s="13"/>
    </row>
    <row r="68" spans="2:27" x14ac:dyDescent="0.25">
      <c r="B68" s="3"/>
      <c r="C68" s="352" t="s">
        <v>63</v>
      </c>
      <c r="D68" s="320" t="s">
        <v>109</v>
      </c>
      <c r="E68" s="293">
        <v>10</v>
      </c>
      <c r="F68" s="292">
        <v>9</v>
      </c>
      <c r="G68" s="321">
        <f>I68+J68+K68+M68+N68+O68+Q68+R68+S68+U68+V68+W68</f>
        <v>9</v>
      </c>
      <c r="H68" s="349" t="s">
        <v>22</v>
      </c>
      <c r="I68" s="292">
        <v>1</v>
      </c>
      <c r="J68" s="292">
        <v>3</v>
      </c>
      <c r="K68" s="293">
        <v>2</v>
      </c>
      <c r="L68" s="294">
        <f>SUM(I68:K68)*100/G68</f>
        <v>66.666666666666671</v>
      </c>
      <c r="M68" s="295">
        <v>1</v>
      </c>
      <c r="N68" s="295"/>
      <c r="O68" s="296">
        <v>1</v>
      </c>
      <c r="P68" s="294">
        <f>SUM(M68:O68)*100/G68</f>
        <v>22.222222222222221</v>
      </c>
      <c r="Q68" s="295">
        <v>1</v>
      </c>
      <c r="R68" s="295"/>
      <c r="S68" s="296"/>
      <c r="T68" s="294">
        <f>SUM(Q68:S68)*100/G68</f>
        <v>11.111111111111111</v>
      </c>
      <c r="U68" s="295"/>
      <c r="V68" s="295"/>
      <c r="W68" s="296"/>
      <c r="X68" s="294">
        <f>SUM(U68:W68)*100/G67</f>
        <v>0</v>
      </c>
      <c r="Y68" s="324">
        <f>((1*I68)+(2*J68)+(3*K68)+(4*M68)+(5*N68)+(6*O68)+(7*Q68)+(8*R68)+(9*S68)+(10*U68)+(11*V68)+(12*W68))/G68</f>
        <v>3.3333333333333335</v>
      </c>
      <c r="Z68" s="325">
        <f>T68+X68</f>
        <v>11.111111111111111</v>
      </c>
      <c r="AA68" s="13"/>
    </row>
    <row r="69" spans="2:27" x14ac:dyDescent="0.25">
      <c r="B69" s="3"/>
      <c r="C69" s="352" t="s">
        <v>63</v>
      </c>
      <c r="D69" s="404" t="s">
        <v>119</v>
      </c>
      <c r="E69" s="293">
        <v>11</v>
      </c>
      <c r="F69" s="292">
        <v>7</v>
      </c>
      <c r="G69" s="321">
        <v>7</v>
      </c>
      <c r="H69" s="349" t="s">
        <v>22</v>
      </c>
      <c r="I69" s="292"/>
      <c r="J69" s="292"/>
      <c r="K69" s="293">
        <v>3</v>
      </c>
      <c r="L69" s="294">
        <f>SUM(I69:K69)*100/G69</f>
        <v>42.857142857142854</v>
      </c>
      <c r="M69" s="295">
        <v>2</v>
      </c>
      <c r="N69" s="295"/>
      <c r="O69" s="296">
        <v>1</v>
      </c>
      <c r="P69" s="294">
        <f>SUM(M69:O69)*100/G69</f>
        <v>42.857142857142854</v>
      </c>
      <c r="Q69" s="295">
        <v>1</v>
      </c>
      <c r="R69" s="295"/>
      <c r="S69" s="296"/>
      <c r="T69" s="294">
        <f>SUM(Q69:S69)*100/G69</f>
        <v>14.285714285714286</v>
      </c>
      <c r="U69" s="295"/>
      <c r="V69" s="295"/>
      <c r="W69" s="296"/>
      <c r="X69" s="294">
        <f>SUM(U69:W69)*100/G68</f>
        <v>0</v>
      </c>
      <c r="Y69" s="324">
        <f>((1*I69)+(2*J69)+(3*K69)+(4*M69)+(5*N69)+(6*O69)+(7*Q69)+(8*R69)+(9*S69)+(10*U69)+(11*V69)+(12*W69))/G69</f>
        <v>4.2857142857142856</v>
      </c>
      <c r="Z69" s="325">
        <f>T69+X69</f>
        <v>14.285714285714286</v>
      </c>
      <c r="AA69" s="13"/>
    </row>
    <row r="70" spans="2:27" x14ac:dyDescent="0.25">
      <c r="B70" s="3"/>
      <c r="C70" s="335"/>
      <c r="D70" s="333"/>
      <c r="E70" s="359"/>
      <c r="F70" s="359"/>
      <c r="G70" s="333"/>
      <c r="H70" s="352"/>
      <c r="I70" s="360"/>
      <c r="J70" s="360"/>
      <c r="K70" s="360"/>
      <c r="L70" s="300"/>
      <c r="M70" s="360"/>
      <c r="N70" s="360"/>
      <c r="O70" s="360"/>
      <c r="P70" s="300"/>
      <c r="Q70" s="360"/>
      <c r="R70" s="360"/>
      <c r="S70" s="360"/>
      <c r="T70" s="300"/>
      <c r="U70" s="360"/>
      <c r="V70" s="360"/>
      <c r="W70" s="360"/>
      <c r="X70" s="300"/>
      <c r="Y70" s="326">
        <f>Y69-Y68</f>
        <v>0.95238095238095211</v>
      </c>
      <c r="Z70" s="326">
        <f>Z69-Z68</f>
        <v>3.1746031746031758</v>
      </c>
      <c r="AA70" s="13"/>
    </row>
    <row r="71" spans="2:27" x14ac:dyDescent="0.25">
      <c r="B71" s="3"/>
      <c r="C71" s="340" t="s">
        <v>62</v>
      </c>
      <c r="D71" s="341" t="s">
        <v>89</v>
      </c>
      <c r="E71" s="342">
        <v>7</v>
      </c>
      <c r="F71" s="342">
        <v>11</v>
      </c>
      <c r="G71" s="321">
        <f>I71+J71+K71+M71+N71+O71+Q71+R71+S71+U71+V71+W71</f>
        <v>11</v>
      </c>
      <c r="H71" s="343" t="s">
        <v>22</v>
      </c>
      <c r="I71" s="303"/>
      <c r="J71" s="303"/>
      <c r="K71" s="303"/>
      <c r="L71" s="304">
        <f>SUM(I71:K71)*100/G71</f>
        <v>0</v>
      </c>
      <c r="M71" s="303">
        <v>2</v>
      </c>
      <c r="N71" s="303">
        <v>3</v>
      </c>
      <c r="O71" s="303">
        <v>1</v>
      </c>
      <c r="P71" s="304">
        <f>SUM(M71:O71)*100/G71</f>
        <v>54.545454545454547</v>
      </c>
      <c r="Q71" s="303"/>
      <c r="R71" s="303">
        <v>3</v>
      </c>
      <c r="S71" s="303">
        <v>1</v>
      </c>
      <c r="T71" s="304">
        <f>SUM(Q71:S71)*100/G71</f>
        <v>36.363636363636367</v>
      </c>
      <c r="U71" s="303">
        <v>1</v>
      </c>
      <c r="V71" s="303"/>
      <c r="W71" s="303"/>
      <c r="X71" s="304">
        <f>SUM(U71:W71)*100/G71</f>
        <v>9.0909090909090917</v>
      </c>
      <c r="Y71" s="344">
        <f>((1*I71)+(2*J71)+(3*K71)+(4*M71)+(5*N71)+(6*O71)+(7*Q71)+(8*R71)+(9*S71)+(10*U71)+(11*V71)+(12*W71))/G71</f>
        <v>6.5454545454545459</v>
      </c>
      <c r="Z71" s="345">
        <f>T71+X71</f>
        <v>45.45454545454546</v>
      </c>
      <c r="AA71" s="13"/>
    </row>
    <row r="72" spans="2:27" x14ac:dyDescent="0.25">
      <c r="B72" s="3"/>
      <c r="C72" s="335" t="s">
        <v>62</v>
      </c>
      <c r="D72" s="333" t="s">
        <v>20</v>
      </c>
      <c r="E72" s="293">
        <v>8</v>
      </c>
      <c r="F72" s="293">
        <v>12</v>
      </c>
      <c r="G72" s="321">
        <f>I72+J72+K72+M72+N72+O72+Q72+R72+S72+U72+V72+W72</f>
        <v>12</v>
      </c>
      <c r="H72" s="335" t="s">
        <v>22</v>
      </c>
      <c r="I72" s="301"/>
      <c r="J72" s="301"/>
      <c r="K72" s="301"/>
      <c r="L72" s="294">
        <f>SUM(I72:K72)*100/F72</f>
        <v>0</v>
      </c>
      <c r="M72" s="301">
        <v>4</v>
      </c>
      <c r="N72" s="301">
        <v>2</v>
      </c>
      <c r="O72" s="301">
        <v>1</v>
      </c>
      <c r="P72" s="294">
        <f>SUM(M72:O72)*100/F72</f>
        <v>58.333333333333336</v>
      </c>
      <c r="Q72" s="301">
        <v>2</v>
      </c>
      <c r="R72" s="301">
        <v>1</v>
      </c>
      <c r="S72" s="301">
        <v>1</v>
      </c>
      <c r="T72" s="294">
        <f>SUM(Q72:S72)*100/F72</f>
        <v>33.333333333333336</v>
      </c>
      <c r="U72" s="301">
        <v>1</v>
      </c>
      <c r="V72" s="301"/>
      <c r="W72" s="301"/>
      <c r="X72" s="294">
        <f>SUM(U72:W72)*100/F72</f>
        <v>8.3333333333333339</v>
      </c>
      <c r="Y72" s="294">
        <f>((1*I72)+(2*J72)+(3*K72)+(4*M72)+(5*N72)+(6*O72)+(7*Q72)+(8*R72)+(9*S72)+(10*U72)+(11*V72)+(12*W72))/G72</f>
        <v>6.083333333333333</v>
      </c>
      <c r="Z72" s="334">
        <f>T72+X72</f>
        <v>41.666666666666671</v>
      </c>
    </row>
    <row r="73" spans="2:27" x14ac:dyDescent="0.25">
      <c r="B73" s="3"/>
      <c r="C73" s="338" t="s">
        <v>62</v>
      </c>
      <c r="D73" s="328" t="s">
        <v>99</v>
      </c>
      <c r="E73" s="329">
        <v>9</v>
      </c>
      <c r="F73" s="329">
        <v>12</v>
      </c>
      <c r="G73" s="321">
        <f>I73+J73+K73+M73+N73+O73+Q73+R73+S73+U73+V73+W73</f>
        <v>12</v>
      </c>
      <c r="H73" s="338" t="s">
        <v>22</v>
      </c>
      <c r="I73" s="339"/>
      <c r="J73" s="339"/>
      <c r="K73" s="339">
        <v>1</v>
      </c>
      <c r="L73" s="323">
        <f>SUM(I73:K73)*100/F73</f>
        <v>8.3333333333333339</v>
      </c>
      <c r="M73" s="339">
        <v>2</v>
      </c>
      <c r="N73" s="339">
        <v>4</v>
      </c>
      <c r="O73" s="339"/>
      <c r="P73" s="323">
        <f>SUM(M73:O73)*100/F73</f>
        <v>50</v>
      </c>
      <c r="Q73" s="339"/>
      <c r="R73" s="339">
        <v>3</v>
      </c>
      <c r="S73" s="339">
        <v>1</v>
      </c>
      <c r="T73" s="323">
        <f>SUM(Q73:S73)*100/F73</f>
        <v>33.333333333333336</v>
      </c>
      <c r="U73" s="339"/>
      <c r="V73" s="339">
        <v>1</v>
      </c>
      <c r="W73" s="339"/>
      <c r="X73" s="323">
        <f>SUM(U73:W73)*100/F73</f>
        <v>8.3333333333333339</v>
      </c>
      <c r="Y73" s="323">
        <f>((1*I73)+(2*J73)+(3*K73)+(4*M73)+(5*N73)+(6*O73)+(7*Q73)+(8*R73)+(9*S73)+(10*U73)+(11*V73)+(12*W73))/G73</f>
        <v>6.25</v>
      </c>
      <c r="Z73" s="331">
        <f>T73+X73</f>
        <v>41.666666666666671</v>
      </c>
    </row>
    <row r="74" spans="2:27" x14ac:dyDescent="0.25">
      <c r="B74" s="3"/>
      <c r="C74" s="338" t="s">
        <v>62</v>
      </c>
      <c r="D74" s="320" t="s">
        <v>105</v>
      </c>
      <c r="E74" s="293">
        <v>10</v>
      </c>
      <c r="F74" s="292">
        <v>11</v>
      </c>
      <c r="G74" s="321">
        <f>I74+J74+K74+M74+N74+O74+Q74+R74+S74+U74+V74+W74</f>
        <v>11</v>
      </c>
      <c r="H74" s="349" t="s">
        <v>22</v>
      </c>
      <c r="I74" s="292"/>
      <c r="J74" s="292"/>
      <c r="K74" s="293"/>
      <c r="L74" s="294">
        <f>SUM(I74:K74)*100/G74</f>
        <v>0</v>
      </c>
      <c r="M74" s="295">
        <v>3</v>
      </c>
      <c r="N74" s="295">
        <v>2</v>
      </c>
      <c r="O74" s="296">
        <v>2</v>
      </c>
      <c r="P74" s="294">
        <f>SUM(M74:O74)*100/G74</f>
        <v>63.636363636363633</v>
      </c>
      <c r="Q74" s="295"/>
      <c r="R74" s="295">
        <v>3</v>
      </c>
      <c r="S74" s="296"/>
      <c r="T74" s="294">
        <f>SUM(Q74:S74)*100/G74</f>
        <v>27.272727272727273</v>
      </c>
      <c r="U74" s="295">
        <v>1</v>
      </c>
      <c r="V74" s="295"/>
      <c r="W74" s="296"/>
      <c r="X74" s="294">
        <f>SUM(U74:W74)*100/G73</f>
        <v>8.3333333333333339</v>
      </c>
      <c r="Y74" s="324">
        <f>((1*I74)+(2*J74)+(3*K74)+(4*M74)+(5*N74)+(6*O74)+(7*Q74)+(8*R74)+(9*S74)+(10*U74)+(11*V74)+(12*W74))/G74</f>
        <v>6.1818181818181817</v>
      </c>
      <c r="Z74" s="325">
        <f>T74+X74</f>
        <v>35.606060606060609</v>
      </c>
    </row>
    <row r="75" spans="2:27" x14ac:dyDescent="0.25">
      <c r="B75" s="3"/>
      <c r="C75" s="338" t="s">
        <v>62</v>
      </c>
      <c r="D75" s="320" t="s">
        <v>109</v>
      </c>
      <c r="E75" s="293">
        <v>11</v>
      </c>
      <c r="F75" s="292">
        <v>11</v>
      </c>
      <c r="G75" s="321">
        <f>I75+J75+K75+M75+N75+O75+Q75+R75+S75+U75+V75+W75</f>
        <v>11</v>
      </c>
      <c r="H75" s="349" t="s">
        <v>22</v>
      </c>
      <c r="I75" s="292"/>
      <c r="J75" s="292"/>
      <c r="K75" s="293"/>
      <c r="L75" s="294">
        <f>SUM(I75:K75)*100/G75</f>
        <v>0</v>
      </c>
      <c r="M75" s="295">
        <v>2</v>
      </c>
      <c r="N75" s="295">
        <v>2</v>
      </c>
      <c r="O75" s="296">
        <v>2</v>
      </c>
      <c r="P75" s="294">
        <f>SUM(M75:O75)*100/G75</f>
        <v>54.545454545454547</v>
      </c>
      <c r="Q75" s="295">
        <v>1</v>
      </c>
      <c r="R75" s="295"/>
      <c r="S75" s="296">
        <v>2</v>
      </c>
      <c r="T75" s="294">
        <f>SUM(Q75:S75)*100/G75</f>
        <v>27.272727272727273</v>
      </c>
      <c r="U75" s="295">
        <v>1</v>
      </c>
      <c r="V75" s="295">
        <v>1</v>
      </c>
      <c r="W75" s="296"/>
      <c r="X75" s="294">
        <f>SUM(U75:W75)*100/G74</f>
        <v>18.181818181818183</v>
      </c>
      <c r="Y75" s="324">
        <f>((1*I75)+(2*J75)+(3*K75)+(4*M75)+(5*N75)+(6*O75)+(7*Q75)+(8*R75)+(9*S75)+(10*U75)+(11*V75)+(12*W75))/G75</f>
        <v>6.9090909090909092</v>
      </c>
      <c r="Z75" s="325">
        <f>T75+X75</f>
        <v>45.454545454545453</v>
      </c>
    </row>
    <row r="76" spans="2:27" x14ac:dyDescent="0.25">
      <c r="B76" s="3"/>
      <c r="C76" s="335"/>
      <c r="D76" s="333"/>
      <c r="E76" s="359"/>
      <c r="F76" s="359"/>
      <c r="G76" s="333"/>
      <c r="H76" s="352"/>
      <c r="I76" s="360"/>
      <c r="J76" s="360"/>
      <c r="K76" s="360"/>
      <c r="L76" s="300"/>
      <c r="M76" s="360"/>
      <c r="N76" s="360"/>
      <c r="O76" s="360"/>
      <c r="P76" s="300"/>
      <c r="Q76" s="360"/>
      <c r="R76" s="360"/>
      <c r="S76" s="360"/>
      <c r="T76" s="300"/>
      <c r="U76" s="360"/>
      <c r="V76" s="360"/>
      <c r="W76" s="360"/>
      <c r="X76" s="300"/>
      <c r="Y76" s="326">
        <f>Y75-Y74</f>
        <v>0.72727272727272751</v>
      </c>
      <c r="Z76" s="326">
        <f>Z75-Z74</f>
        <v>9.8484848484848442</v>
      </c>
    </row>
    <row r="77" spans="2:27" x14ac:dyDescent="0.25">
      <c r="B77" s="3"/>
      <c r="C77" s="340" t="s">
        <v>62</v>
      </c>
      <c r="D77" s="341" t="s">
        <v>89</v>
      </c>
      <c r="E77" s="342">
        <v>8</v>
      </c>
      <c r="F77" s="342">
        <v>11</v>
      </c>
      <c r="G77" s="321">
        <f>I77+J77+K77+M77+N77+O77+Q77+R77+S77+U77+V77+W77</f>
        <v>11</v>
      </c>
      <c r="H77" s="343" t="s">
        <v>22</v>
      </c>
      <c r="I77" s="303"/>
      <c r="J77" s="303"/>
      <c r="K77" s="303">
        <v>1</v>
      </c>
      <c r="L77" s="304">
        <f>SUM(I77:K77)*100/G77</f>
        <v>9.0909090909090917</v>
      </c>
      <c r="M77" s="303">
        <v>2</v>
      </c>
      <c r="N77" s="303">
        <v>3</v>
      </c>
      <c r="O77" s="303">
        <v>2</v>
      </c>
      <c r="P77" s="304">
        <f>SUM(M77:O77)*100/G77</f>
        <v>63.636363636363633</v>
      </c>
      <c r="Q77" s="303"/>
      <c r="R77" s="303"/>
      <c r="S77" s="303">
        <v>2</v>
      </c>
      <c r="T77" s="304">
        <f>SUM(Q77:S77)*100/G77</f>
        <v>18.181818181818183</v>
      </c>
      <c r="U77" s="303">
        <v>1</v>
      </c>
      <c r="V77" s="303"/>
      <c r="W77" s="303"/>
      <c r="X77" s="304">
        <f>SUM(U77:W77)*100/G77</f>
        <v>9.0909090909090917</v>
      </c>
      <c r="Y77" s="344">
        <f>((1*I77)+(2*J77)+(3*K77)+(4*M77)+(5*N77)+(6*O77)+(7*Q77)+(8*R77)+(9*S77)+(10*U77)+(11*V77)+(12*W77))/G77</f>
        <v>6</v>
      </c>
      <c r="Z77" s="345">
        <f>T77+X77</f>
        <v>27.272727272727273</v>
      </c>
    </row>
    <row r="78" spans="2:27" x14ac:dyDescent="0.25">
      <c r="B78" s="3"/>
      <c r="C78" s="335" t="s">
        <v>62</v>
      </c>
      <c r="D78" s="333" t="s">
        <v>20</v>
      </c>
      <c r="E78" s="293">
        <v>9</v>
      </c>
      <c r="F78" s="293">
        <v>11</v>
      </c>
      <c r="G78" s="321">
        <f>I78+J78+K78+M78+N78+O78+Q78+R78+S78+U78+V78+W78</f>
        <v>11</v>
      </c>
      <c r="H78" s="335" t="s">
        <v>22</v>
      </c>
      <c r="I78" s="301"/>
      <c r="J78" s="301"/>
      <c r="K78" s="301">
        <v>1</v>
      </c>
      <c r="L78" s="294">
        <f>SUM(I78:K78)*100/F78</f>
        <v>9.0909090909090917</v>
      </c>
      <c r="M78" s="301">
        <v>2</v>
      </c>
      <c r="N78" s="301">
        <v>2</v>
      </c>
      <c r="O78" s="301">
        <v>1</v>
      </c>
      <c r="P78" s="294">
        <f>SUM(M78:O78)*100/F78</f>
        <v>45.454545454545453</v>
      </c>
      <c r="Q78" s="301">
        <v>2</v>
      </c>
      <c r="R78" s="301"/>
      <c r="S78" s="301"/>
      <c r="T78" s="294">
        <f>SUM(Q78:S78)*100/F78</f>
        <v>18.181818181818183</v>
      </c>
      <c r="U78" s="301">
        <v>3</v>
      </c>
      <c r="V78" s="301"/>
      <c r="W78" s="301"/>
      <c r="X78" s="294">
        <f>SUM(U78:W78)*100/F78</f>
        <v>27.272727272727273</v>
      </c>
      <c r="Y78" s="294">
        <f>((1*I78)+(2*J78)+(3*K78)+(4*M78)+(5*N78)+(6*O78)+(7*Q78)+(8*R78)+(9*S78)+(10*U78)+(11*V78)+(12*W78))/G78</f>
        <v>6.4545454545454541</v>
      </c>
      <c r="Z78" s="334">
        <f>T78+X78</f>
        <v>45.454545454545453</v>
      </c>
    </row>
    <row r="79" spans="2:27" x14ac:dyDescent="0.25">
      <c r="B79" s="3"/>
      <c r="C79" s="338" t="s">
        <v>62</v>
      </c>
      <c r="D79" s="328" t="s">
        <v>99</v>
      </c>
      <c r="E79" s="329">
        <v>10</v>
      </c>
      <c r="F79" s="329">
        <v>10</v>
      </c>
      <c r="G79" s="321">
        <f>I79+J79+K79+M79+N79+O79+Q79+R79+S79+U79+V79+W79</f>
        <v>10</v>
      </c>
      <c r="H79" s="338" t="s">
        <v>22</v>
      </c>
      <c r="I79" s="339"/>
      <c r="J79" s="339"/>
      <c r="K79" s="339">
        <v>1</v>
      </c>
      <c r="L79" s="323">
        <f>SUM(I79:K79)*100/F79</f>
        <v>10</v>
      </c>
      <c r="M79" s="339">
        <v>2</v>
      </c>
      <c r="N79" s="339"/>
      <c r="O79" s="339">
        <v>2</v>
      </c>
      <c r="P79" s="323">
        <f>SUM(M79:O79)*100/F79</f>
        <v>40</v>
      </c>
      <c r="Q79" s="339">
        <v>1</v>
      </c>
      <c r="R79" s="339">
        <v>1</v>
      </c>
      <c r="S79" s="339">
        <v>2</v>
      </c>
      <c r="T79" s="323">
        <f>SUM(Q79:S79)*100/F79</f>
        <v>40</v>
      </c>
      <c r="U79" s="339"/>
      <c r="V79" s="339">
        <v>1</v>
      </c>
      <c r="W79" s="339"/>
      <c r="X79" s="323">
        <f>SUM(U79:W79)*100/F79</f>
        <v>10</v>
      </c>
      <c r="Y79" s="323">
        <f>((1*I79)+(2*J79)+(3*K79)+(4*M79)+(5*N79)+(6*O79)+(7*Q79)+(8*R79)+(9*S79)+(10*U79)+(11*V79)+(12*W79))/G79</f>
        <v>6.7</v>
      </c>
      <c r="Z79" s="331">
        <f>T79+X79</f>
        <v>50</v>
      </c>
    </row>
    <row r="80" spans="2:27" x14ac:dyDescent="0.25">
      <c r="B80" s="3"/>
      <c r="C80" s="338" t="s">
        <v>62</v>
      </c>
      <c r="D80" s="320" t="s">
        <v>105</v>
      </c>
      <c r="E80" s="293">
        <v>11</v>
      </c>
      <c r="F80" s="292">
        <v>10</v>
      </c>
      <c r="G80" s="321">
        <f>I80+J80+K80+M80+N80+O80+Q80+R80+S80+U80+V80+W80</f>
        <v>10</v>
      </c>
      <c r="H80" s="349" t="s">
        <v>22</v>
      </c>
      <c r="I80" s="292"/>
      <c r="J80" s="292">
        <v>1</v>
      </c>
      <c r="K80" s="293"/>
      <c r="L80" s="294">
        <f>SUM(I80:K80)*100/G80</f>
        <v>10</v>
      </c>
      <c r="M80" s="295">
        <v>1</v>
      </c>
      <c r="N80" s="295">
        <v>2</v>
      </c>
      <c r="O80" s="296">
        <v>1</v>
      </c>
      <c r="P80" s="294">
        <f>SUM(M80:O80)*100/G80</f>
        <v>40</v>
      </c>
      <c r="Q80" s="295">
        <v>2</v>
      </c>
      <c r="R80" s="295">
        <v>1</v>
      </c>
      <c r="S80" s="296"/>
      <c r="T80" s="294">
        <f>SUM(Q80:S80)*100/G80</f>
        <v>30</v>
      </c>
      <c r="U80" s="295">
        <v>1</v>
      </c>
      <c r="V80" s="295">
        <v>1</v>
      </c>
      <c r="W80" s="296"/>
      <c r="X80" s="294">
        <f>SUM(U80:W80)*100/G79</f>
        <v>20</v>
      </c>
      <c r="Y80" s="324">
        <f>((1*I80)+(2*J80)+(3*K80)+(4*M80)+(5*N80)+(6*O80)+(7*Q80)+(8*R80)+(9*S80)+(10*U80)+(11*V80)+(12*W80))/G80</f>
        <v>6.5</v>
      </c>
      <c r="Z80" s="325">
        <f>T80+X80</f>
        <v>50</v>
      </c>
    </row>
    <row r="81" spans="2:26" x14ac:dyDescent="0.25">
      <c r="B81" s="3"/>
      <c r="C81" s="335"/>
      <c r="D81" s="333"/>
      <c r="E81" s="359"/>
      <c r="F81" s="359"/>
      <c r="G81" s="333"/>
      <c r="H81" s="352"/>
      <c r="I81" s="360"/>
      <c r="J81" s="360"/>
      <c r="K81" s="360"/>
      <c r="L81" s="300"/>
      <c r="M81" s="360"/>
      <c r="N81" s="360"/>
      <c r="O81" s="360"/>
      <c r="P81" s="300"/>
      <c r="Q81" s="360"/>
      <c r="R81" s="360"/>
      <c r="S81" s="360"/>
      <c r="T81" s="300"/>
      <c r="U81" s="360"/>
      <c r="V81" s="360"/>
      <c r="W81" s="360"/>
      <c r="X81" s="300"/>
      <c r="Y81" s="326">
        <f>Y80-Y79</f>
        <v>-0.20000000000000018</v>
      </c>
      <c r="Z81" s="326">
        <f>Z80-Z79</f>
        <v>0</v>
      </c>
    </row>
    <row r="82" spans="2:26" x14ac:dyDescent="0.25">
      <c r="B82" s="3"/>
      <c r="C82" s="337" t="s">
        <v>62</v>
      </c>
      <c r="D82" s="328" t="s">
        <v>99</v>
      </c>
      <c r="E82" s="329">
        <v>11</v>
      </c>
      <c r="F82" s="361">
        <v>7</v>
      </c>
      <c r="G82" s="321">
        <f>I82+J82+K82+M82+N82+O82+Q82+R82+S82+U82+V82+W82</f>
        <v>7</v>
      </c>
      <c r="H82" s="337" t="s">
        <v>22</v>
      </c>
      <c r="I82" s="339"/>
      <c r="J82" s="339"/>
      <c r="K82" s="339">
        <v>5</v>
      </c>
      <c r="L82" s="323">
        <f>SUM(I82:K82)*100/F82</f>
        <v>71.428571428571431</v>
      </c>
      <c r="M82" s="339"/>
      <c r="N82" s="339"/>
      <c r="O82" s="339"/>
      <c r="P82" s="323">
        <f>SUM(M82:O82)*100/F82</f>
        <v>0</v>
      </c>
      <c r="Q82" s="339">
        <v>1</v>
      </c>
      <c r="R82" s="339">
        <v>1</v>
      </c>
      <c r="S82" s="339"/>
      <c r="T82" s="323">
        <f>SUM(Q82:S82)*100/F82</f>
        <v>28.571428571428573</v>
      </c>
      <c r="U82" s="339"/>
      <c r="V82" s="339"/>
      <c r="W82" s="339"/>
      <c r="X82" s="323">
        <f>SUM(U82:W82)*100/F82</f>
        <v>0</v>
      </c>
      <c r="Y82" s="323">
        <f>((1*I82)+(2*J82)+(3*K82)+(4*M82)+(5*N82)+(6*O82)+(7*Q82)+(8*R82)+(9*S82)+(10*U82)+(11*V82)+(12*W82))/G82</f>
        <v>4.2857142857142856</v>
      </c>
      <c r="Z82" s="331">
        <f>T82+X82</f>
        <v>28.571428571428573</v>
      </c>
    </row>
    <row r="83" spans="2:26" x14ac:dyDescent="0.25">
      <c r="B83" s="3"/>
      <c r="C83" s="336"/>
      <c r="D83" s="333"/>
      <c r="E83" s="293"/>
      <c r="F83" s="362"/>
      <c r="G83" s="351"/>
      <c r="H83" s="336"/>
      <c r="I83" s="301"/>
      <c r="J83" s="301"/>
      <c r="K83" s="301"/>
      <c r="L83" s="294"/>
      <c r="M83" s="301"/>
      <c r="N83" s="301"/>
      <c r="O83" s="301"/>
      <c r="P83" s="294"/>
      <c r="Q83" s="301"/>
      <c r="R83" s="301"/>
      <c r="S83" s="301"/>
      <c r="T83" s="294"/>
      <c r="U83" s="301"/>
      <c r="V83" s="301"/>
      <c r="W83" s="301"/>
      <c r="X83" s="294"/>
      <c r="Y83" s="294"/>
      <c r="Z83" s="294"/>
    </row>
    <row r="84" spans="2:26" x14ac:dyDescent="0.25">
      <c r="B84" s="3"/>
      <c r="C84" s="336"/>
      <c r="D84" s="328" t="s">
        <v>99</v>
      </c>
      <c r="E84" s="293"/>
      <c r="F84" s="293"/>
      <c r="G84" s="351"/>
      <c r="H84" s="337" t="s">
        <v>22</v>
      </c>
      <c r="I84" s="301"/>
      <c r="J84" s="301"/>
      <c r="K84" s="301"/>
      <c r="L84" s="294"/>
      <c r="M84" s="301"/>
      <c r="N84" s="301"/>
      <c r="O84" s="301"/>
      <c r="P84" s="294"/>
      <c r="Q84" s="301"/>
      <c r="R84" s="301"/>
      <c r="S84" s="301"/>
      <c r="T84" s="294"/>
      <c r="U84" s="301"/>
      <c r="V84" s="301"/>
      <c r="W84" s="301"/>
      <c r="X84" s="294"/>
      <c r="Y84" s="323">
        <f>AVERAGE(Y82,Y79,Y73,Y66,Y60)</f>
        <v>5.2442857142857147</v>
      </c>
      <c r="Z84" s="323">
        <f>AVERAGE(Z82,Z79,Z73,Z66,Z60)</f>
        <v>33.19047619047619</v>
      </c>
    </row>
    <row r="85" spans="2:26" x14ac:dyDescent="0.25">
      <c r="B85" s="18"/>
      <c r="C85" s="352"/>
      <c r="D85" s="320" t="s">
        <v>105</v>
      </c>
      <c r="E85" s="296"/>
      <c r="F85" s="296"/>
      <c r="G85" s="333"/>
      <c r="H85" s="349" t="s">
        <v>22</v>
      </c>
      <c r="I85" s="301"/>
      <c r="J85" s="301"/>
      <c r="K85" s="301"/>
      <c r="L85" s="294"/>
      <c r="M85" s="301"/>
      <c r="N85" s="301"/>
      <c r="O85" s="301"/>
      <c r="P85" s="294"/>
      <c r="Q85" s="301"/>
      <c r="R85" s="301"/>
      <c r="S85" s="301"/>
      <c r="T85" s="294"/>
      <c r="U85" s="301"/>
      <c r="V85" s="301"/>
      <c r="W85" s="301"/>
      <c r="X85" s="294"/>
      <c r="Y85" s="324">
        <f>AVERAGE(Y80,Y74,Y67,Y61,Y56)</f>
        <v>5.2935064935064933</v>
      </c>
      <c r="Z85" s="324">
        <f>AVERAGE(Z80,Z74,Z67,Z61,Z56)</f>
        <v>30.549783549783552</v>
      </c>
    </row>
    <row r="86" spans="2:26" x14ac:dyDescent="0.25">
      <c r="B86" s="18"/>
      <c r="C86" s="352"/>
      <c r="D86" s="320" t="s">
        <v>109</v>
      </c>
      <c r="E86" s="296"/>
      <c r="F86" s="296"/>
      <c r="G86" s="333"/>
      <c r="H86" s="349" t="s">
        <v>22</v>
      </c>
      <c r="I86" s="301"/>
      <c r="J86" s="301"/>
      <c r="K86" s="301"/>
      <c r="L86" s="294"/>
      <c r="M86" s="301"/>
      <c r="N86" s="301"/>
      <c r="O86" s="301"/>
      <c r="P86" s="294"/>
      <c r="Q86" s="301"/>
      <c r="R86" s="301"/>
      <c r="S86" s="301"/>
      <c r="T86" s="294"/>
      <c r="U86" s="301"/>
      <c r="V86" s="301"/>
      <c r="W86" s="301"/>
      <c r="X86" s="294"/>
      <c r="Y86" s="324">
        <f>AVERAGE(Y75,Y68,Y62,Y57)</f>
        <v>4.9534632034632029</v>
      </c>
      <c r="Z86" s="324">
        <f>AVERAGE(Z75,Z68,Z62,Z57)</f>
        <v>24.498556998557</v>
      </c>
    </row>
    <row r="87" spans="2:26" x14ac:dyDescent="0.25">
      <c r="B87" s="18"/>
      <c r="C87" s="352"/>
      <c r="D87" s="404" t="s">
        <v>119</v>
      </c>
      <c r="E87" s="296"/>
      <c r="F87" s="296"/>
      <c r="G87" s="333"/>
      <c r="H87" s="349" t="s">
        <v>22</v>
      </c>
      <c r="I87" s="301"/>
      <c r="J87" s="301"/>
      <c r="K87" s="301"/>
      <c r="L87" s="294"/>
      <c r="M87" s="301"/>
      <c r="N87" s="301"/>
      <c r="O87" s="301"/>
      <c r="P87" s="294"/>
      <c r="Q87" s="301"/>
      <c r="R87" s="301"/>
      <c r="S87" s="301"/>
      <c r="T87" s="294"/>
      <c r="U87" s="301"/>
      <c r="V87" s="301"/>
      <c r="W87" s="301"/>
      <c r="X87" s="294"/>
      <c r="Y87" s="324">
        <f>AVERAGE(Y69,Y63,Y58,Y55)</f>
        <v>4.965873015873016</v>
      </c>
      <c r="Z87" s="324">
        <f>AVERAGE(Z69,Z63,Z58,Z55)</f>
        <v>24.682539682539684</v>
      </c>
    </row>
    <row r="88" spans="2:26" x14ac:dyDescent="0.25">
      <c r="B88" s="18"/>
      <c r="C88" s="352"/>
      <c r="D88" s="353"/>
      <c r="E88" s="296"/>
      <c r="F88" s="296"/>
      <c r="G88" s="333"/>
      <c r="H88" s="352"/>
      <c r="I88" s="301"/>
      <c r="J88" s="301"/>
      <c r="K88" s="301"/>
      <c r="L88" s="294"/>
      <c r="M88" s="301"/>
      <c r="N88" s="301"/>
      <c r="O88" s="301"/>
      <c r="P88" s="294"/>
      <c r="Q88" s="301"/>
      <c r="R88" s="301"/>
      <c r="S88" s="301"/>
      <c r="T88" s="294"/>
      <c r="U88" s="301"/>
      <c r="V88" s="301"/>
      <c r="W88" s="301"/>
      <c r="X88" s="294"/>
      <c r="Y88" s="326">
        <f>Y87-Y86</f>
        <v>1.2409812409813092E-2</v>
      </c>
      <c r="Z88" s="326">
        <f>Z87-Z86</f>
        <v>0.18398268398268414</v>
      </c>
    </row>
    <row r="89" spans="2:26" x14ac:dyDescent="0.25">
      <c r="B89" s="18"/>
      <c r="C89" s="352" t="s">
        <v>62</v>
      </c>
      <c r="D89" s="404" t="s">
        <v>119</v>
      </c>
      <c r="E89" s="296">
        <v>8</v>
      </c>
      <c r="F89" s="296">
        <v>18</v>
      </c>
      <c r="G89" s="321">
        <f>I89+J89+K89+M89+N89+O89+Q89+R89+S89+U89+V89+W89</f>
        <v>18</v>
      </c>
      <c r="H89" s="349" t="s">
        <v>23</v>
      </c>
      <c r="I89" s="301"/>
      <c r="J89" s="301">
        <v>1</v>
      </c>
      <c r="K89" s="301">
        <v>5</v>
      </c>
      <c r="L89" s="294">
        <f>SUM(I89:K89)*100/G89</f>
        <v>33.333333333333336</v>
      </c>
      <c r="M89" s="301">
        <v>4</v>
      </c>
      <c r="N89" s="301">
        <v>2</v>
      </c>
      <c r="O89" s="301">
        <v>4</v>
      </c>
      <c r="P89" s="294">
        <f>SUM(M89:O89)*100/G89</f>
        <v>55.555555555555557</v>
      </c>
      <c r="Q89" s="301">
        <v>2</v>
      </c>
      <c r="R89" s="301"/>
      <c r="S89" s="301"/>
      <c r="T89" s="294">
        <f>SUM(Q89:S89)*100/G89</f>
        <v>11.111111111111111</v>
      </c>
      <c r="U89" s="301"/>
      <c r="V89" s="301"/>
      <c r="W89" s="301"/>
      <c r="X89" s="294">
        <f>SUM(U89:W89)*100/G89</f>
        <v>0</v>
      </c>
      <c r="Y89" s="324">
        <f>((1*I89)+(2*J89)+(3*K89)+(4*M89)+(5*N89)+(6*O89)+(7*Q89)+(8*R89)+(9*S89)+(10*U89)+(11*V89)+(12*W89))/G89</f>
        <v>4.5</v>
      </c>
      <c r="Z89" s="325">
        <f>T89+X89</f>
        <v>11.111111111111111</v>
      </c>
    </row>
    <row r="90" spans="2:26" x14ac:dyDescent="0.25">
      <c r="B90" s="18"/>
      <c r="C90" s="352" t="s">
        <v>62</v>
      </c>
      <c r="D90" s="320" t="s">
        <v>105</v>
      </c>
      <c r="E90" s="293">
        <v>7</v>
      </c>
      <c r="F90" s="292">
        <v>14</v>
      </c>
      <c r="G90" s="321">
        <f>I90+J90+K90+M90+N90+O90+Q90+R90+S90+U90+V90+W90</f>
        <v>14</v>
      </c>
      <c r="H90" s="349" t="s">
        <v>23</v>
      </c>
      <c r="I90" s="292"/>
      <c r="J90" s="292">
        <v>1</v>
      </c>
      <c r="K90" s="293">
        <v>1</v>
      </c>
      <c r="L90" s="294">
        <f>SUM(I90:K90)*100/G90</f>
        <v>14.285714285714286</v>
      </c>
      <c r="M90" s="295">
        <v>3</v>
      </c>
      <c r="N90" s="295">
        <v>1</v>
      </c>
      <c r="O90" s="296">
        <v>4</v>
      </c>
      <c r="P90" s="294">
        <f>SUM(M90:O90)*100/G90</f>
        <v>57.142857142857146</v>
      </c>
      <c r="Q90" s="295"/>
      <c r="R90" s="295">
        <v>4</v>
      </c>
      <c r="S90" s="296"/>
      <c r="T90" s="294">
        <f>SUM(Q90:S90)*100/G90</f>
        <v>28.571428571428573</v>
      </c>
      <c r="U90" s="295"/>
      <c r="V90" s="295"/>
      <c r="W90" s="296"/>
      <c r="X90" s="294">
        <f>SUM(U90:W90)*100/G90</f>
        <v>0</v>
      </c>
      <c r="Y90" s="324">
        <f>((1*I90)+(2*J90)+(3*K90)+(4*M90)+(5*N90)+(6*O90)+(7*Q90)+(8*R90)+(9*S90)+(10*U90)+(11*V90)+(12*W90))/G90</f>
        <v>5.5714285714285712</v>
      </c>
      <c r="Z90" s="325">
        <f>T90+X90</f>
        <v>28.571428571428573</v>
      </c>
    </row>
    <row r="91" spans="2:26" x14ac:dyDescent="0.25">
      <c r="B91" s="18"/>
      <c r="C91" s="352" t="s">
        <v>62</v>
      </c>
      <c r="D91" s="320" t="s">
        <v>109</v>
      </c>
      <c r="E91" s="293">
        <v>8</v>
      </c>
      <c r="F91" s="292">
        <v>15</v>
      </c>
      <c r="G91" s="321">
        <f>I91+J91+K91+M91+N91+O91+Q91+R91+S91+U91+V91+W91</f>
        <v>15</v>
      </c>
      <c r="H91" s="349" t="s">
        <v>23</v>
      </c>
      <c r="I91" s="292"/>
      <c r="J91" s="292">
        <v>1</v>
      </c>
      <c r="K91" s="293">
        <v>3</v>
      </c>
      <c r="L91" s="294">
        <f>SUM(I91:K91)*100/G91</f>
        <v>26.666666666666668</v>
      </c>
      <c r="M91" s="295">
        <v>4</v>
      </c>
      <c r="N91" s="295">
        <v>1</v>
      </c>
      <c r="O91" s="296">
        <v>3</v>
      </c>
      <c r="P91" s="294">
        <f>SUM(M91:O91)*100/G91</f>
        <v>53.333333333333336</v>
      </c>
      <c r="Q91" s="295">
        <v>1</v>
      </c>
      <c r="R91" s="295">
        <v>1</v>
      </c>
      <c r="S91" s="296">
        <v>1</v>
      </c>
      <c r="T91" s="294">
        <f>SUM(Q91:S91)*100/G91</f>
        <v>20</v>
      </c>
      <c r="U91" s="295"/>
      <c r="V91" s="295"/>
      <c r="W91" s="296"/>
      <c r="X91" s="294">
        <f>SUM(U91:W91)*100/G91</f>
        <v>0</v>
      </c>
      <c r="Y91" s="324">
        <f>((1*I91)+(2*J91)+(3*K91)+(4*M91)+(5*N91)+(6*O91)+(7*Q91)+(8*R91)+(9*S91)+(10*U91)+(11*V91)+(12*W91))/G91</f>
        <v>4.9333333333333336</v>
      </c>
      <c r="Z91" s="325">
        <f>T91+X91</f>
        <v>20</v>
      </c>
    </row>
    <row r="92" spans="2:26" x14ac:dyDescent="0.25">
      <c r="B92" s="18"/>
      <c r="C92" s="352" t="s">
        <v>62</v>
      </c>
      <c r="D92" s="404" t="s">
        <v>119</v>
      </c>
      <c r="E92" s="293">
        <v>9</v>
      </c>
      <c r="F92" s="292">
        <v>15</v>
      </c>
      <c r="G92" s="321">
        <f>I92+J92+K92+M92+N92+O92+Q92+R92+S92+U92+V92+W92</f>
        <v>15</v>
      </c>
      <c r="H92" s="349" t="s">
        <v>23</v>
      </c>
      <c r="I92" s="292"/>
      <c r="J92" s="292">
        <v>1</v>
      </c>
      <c r="K92" s="293">
        <v>2</v>
      </c>
      <c r="L92" s="294">
        <f>SUM(I92:K92)*100/G92</f>
        <v>20</v>
      </c>
      <c r="M92" s="295">
        <v>4</v>
      </c>
      <c r="N92" s="295">
        <v>1</v>
      </c>
      <c r="O92" s="296">
        <v>1</v>
      </c>
      <c r="P92" s="294">
        <f>SUM(M92:O92)*100/G92</f>
        <v>40</v>
      </c>
      <c r="Q92" s="295">
        <v>5</v>
      </c>
      <c r="R92" s="295">
        <v>1</v>
      </c>
      <c r="S92" s="296"/>
      <c r="T92" s="294">
        <f>SUM(Q92:S92)*100/G92</f>
        <v>40</v>
      </c>
      <c r="U92" s="295"/>
      <c r="V92" s="295"/>
      <c r="W92" s="296"/>
      <c r="X92" s="294">
        <f>SUM(U92:W92)*100/G92</f>
        <v>0</v>
      </c>
      <c r="Y92" s="324">
        <f>((1*I92)+(2*J92)+(3*K92)+(4*M92)+(5*N92)+(6*O92)+(7*Q92)+(8*R92)+(9*S92)+(10*U92)+(11*V92)+(12*W92))/G92</f>
        <v>5.2</v>
      </c>
      <c r="Z92" s="325">
        <f>T92+X92</f>
        <v>40</v>
      </c>
    </row>
    <row r="93" spans="2:26" x14ac:dyDescent="0.25">
      <c r="B93" s="18"/>
      <c r="C93" s="352"/>
      <c r="D93" s="320"/>
      <c r="E93" s="293"/>
      <c r="F93" s="292"/>
      <c r="G93" s="321"/>
      <c r="H93" s="349"/>
      <c r="I93" s="292"/>
      <c r="J93" s="292"/>
      <c r="K93" s="293"/>
      <c r="L93" s="294"/>
      <c r="M93" s="295"/>
      <c r="N93" s="295"/>
      <c r="O93" s="296"/>
      <c r="P93" s="294"/>
      <c r="Q93" s="295"/>
      <c r="R93" s="295"/>
      <c r="S93" s="296"/>
      <c r="T93" s="294"/>
      <c r="U93" s="295"/>
      <c r="V93" s="295"/>
      <c r="W93" s="296"/>
      <c r="X93" s="294"/>
      <c r="Y93" s="326">
        <f>Y92-Y91</f>
        <v>0.26666666666666661</v>
      </c>
      <c r="Z93" s="326">
        <f>Z92-Z91</f>
        <v>20</v>
      </c>
    </row>
    <row r="94" spans="2:26" x14ac:dyDescent="0.25">
      <c r="B94" s="18"/>
      <c r="C94" s="354" t="s">
        <v>63</v>
      </c>
      <c r="D94" s="328" t="s">
        <v>99</v>
      </c>
      <c r="E94" s="355">
        <v>7</v>
      </c>
      <c r="F94" s="355">
        <v>14</v>
      </c>
      <c r="G94" s="321">
        <f>I94+J94+K94+M94+N94+O94+Q94+R94+S94+U94+V94+W94</f>
        <v>14</v>
      </c>
      <c r="H94" s="338" t="s">
        <v>23</v>
      </c>
      <c r="I94" s="356"/>
      <c r="J94" s="356"/>
      <c r="K94" s="356">
        <v>2</v>
      </c>
      <c r="L94" s="357">
        <f>SUM(I94:K94)*100/G94</f>
        <v>14.285714285714286</v>
      </c>
      <c r="M94" s="356">
        <v>3</v>
      </c>
      <c r="N94" s="356">
        <v>3</v>
      </c>
      <c r="O94" s="356"/>
      <c r="P94" s="357">
        <f>SUM(M94:O94)*100/G94</f>
        <v>42.857142857142854</v>
      </c>
      <c r="Q94" s="356">
        <v>2</v>
      </c>
      <c r="R94" s="356">
        <v>3</v>
      </c>
      <c r="S94" s="356">
        <v>1</v>
      </c>
      <c r="T94" s="357">
        <f>SUM(Q94:S94)*100/G94</f>
        <v>42.857142857142854</v>
      </c>
      <c r="U94" s="356"/>
      <c r="V94" s="356"/>
      <c r="W94" s="356"/>
      <c r="X94" s="357">
        <f>SUM(U94:W94)*100/G94</f>
        <v>0</v>
      </c>
      <c r="Y94" s="323">
        <f>((1*I94)+(2*J94)+(3*K94)+(4*M94)+(5*N94)+(6*O94)+(7*Q94)+(8*R94)+(9*S94)+(10*U94)+(11*V94)+(12*W94))/G94</f>
        <v>5.7142857142857144</v>
      </c>
      <c r="Z94" s="331">
        <f>T94+X94</f>
        <v>42.857142857142854</v>
      </c>
    </row>
    <row r="95" spans="2:26" x14ac:dyDescent="0.25">
      <c r="B95" s="18"/>
      <c r="C95" s="354" t="s">
        <v>63</v>
      </c>
      <c r="D95" s="320" t="s">
        <v>105</v>
      </c>
      <c r="E95" s="359">
        <v>8</v>
      </c>
      <c r="F95" s="359">
        <v>14</v>
      </c>
      <c r="G95" s="321">
        <f>I95+J95+K95+M95+N95+O95+Q95+R95+S95+U95+V95+W95</f>
        <v>14</v>
      </c>
      <c r="H95" s="349" t="s">
        <v>23</v>
      </c>
      <c r="I95" s="292"/>
      <c r="J95" s="292"/>
      <c r="K95" s="293">
        <v>5</v>
      </c>
      <c r="L95" s="294">
        <f>SUM(I95:K95)*100/G95</f>
        <v>35.714285714285715</v>
      </c>
      <c r="M95" s="295">
        <v>1</v>
      </c>
      <c r="N95" s="295">
        <v>2</v>
      </c>
      <c r="O95" s="296">
        <v>2</v>
      </c>
      <c r="P95" s="294">
        <f>SUM(M95:O95)*100/G95</f>
        <v>35.714285714285715</v>
      </c>
      <c r="Q95" s="295">
        <v>1</v>
      </c>
      <c r="R95" s="295">
        <v>1</v>
      </c>
      <c r="S95" s="296">
        <v>2</v>
      </c>
      <c r="T95" s="294">
        <f>SUM(Q95:S95)*100/G95</f>
        <v>28.571428571428573</v>
      </c>
      <c r="U95" s="295"/>
      <c r="V95" s="295"/>
      <c r="W95" s="296"/>
      <c r="X95" s="294">
        <f>SUM(U95:W95)*100/G94</f>
        <v>0</v>
      </c>
      <c r="Y95" s="324">
        <f>((1*I95)+(2*J95)+(3*K95)+(4*M95)+(5*N95)+(6*O95)+(7*Q95)+(8*R95)+(9*S95)+(10*U95)+(11*V95)+(12*W95))/G95</f>
        <v>5.2857142857142856</v>
      </c>
      <c r="Z95" s="325">
        <f>T95+X95</f>
        <v>28.571428571428573</v>
      </c>
    </row>
    <row r="96" spans="2:26" x14ac:dyDescent="0.25">
      <c r="B96" s="18"/>
      <c r="C96" s="354" t="s">
        <v>63</v>
      </c>
      <c r="D96" s="320" t="s">
        <v>109</v>
      </c>
      <c r="E96" s="359">
        <v>9</v>
      </c>
      <c r="F96" s="359">
        <v>14</v>
      </c>
      <c r="G96" s="321">
        <f>I96+J96+K96+M96+N96+O96+Q96+R96+S96+U96+V96+W96</f>
        <v>14</v>
      </c>
      <c r="H96" s="349" t="s">
        <v>23</v>
      </c>
      <c r="I96" s="292"/>
      <c r="J96" s="292">
        <v>4</v>
      </c>
      <c r="K96" s="293">
        <v>3</v>
      </c>
      <c r="L96" s="294">
        <f>SUM(I96:K96)*100/G96</f>
        <v>50</v>
      </c>
      <c r="M96" s="295">
        <v>1</v>
      </c>
      <c r="N96" s="295">
        <v>2</v>
      </c>
      <c r="O96" s="296">
        <v>1</v>
      </c>
      <c r="P96" s="294">
        <f>SUM(M96:O96)*100/G96</f>
        <v>28.571428571428573</v>
      </c>
      <c r="Q96" s="295"/>
      <c r="R96" s="295">
        <v>1</v>
      </c>
      <c r="S96" s="296">
        <v>1</v>
      </c>
      <c r="T96" s="294">
        <f>SUM(Q96:S96)*100/G96</f>
        <v>14.285714285714286</v>
      </c>
      <c r="U96" s="295">
        <v>1</v>
      </c>
      <c r="V96" s="295"/>
      <c r="W96" s="296"/>
      <c r="X96" s="294">
        <f>SUM(U96:W96)*100/G95</f>
        <v>7.1428571428571432</v>
      </c>
      <c r="Y96" s="324">
        <f>((1*I96)+(2*J96)+(3*K96)+(4*M96)+(5*N96)+(6*O96)+(7*Q96)+(8*R96)+(9*S96)+(10*U96)+(11*V96)+(12*W96))/G96</f>
        <v>4.5714285714285712</v>
      </c>
      <c r="Z96" s="325">
        <f>T96+X96</f>
        <v>21.428571428571431</v>
      </c>
    </row>
    <row r="97" spans="2:26" x14ac:dyDescent="0.25">
      <c r="B97" s="18"/>
      <c r="C97" s="354" t="s">
        <v>63</v>
      </c>
      <c r="D97" s="404" t="s">
        <v>119</v>
      </c>
      <c r="E97" s="359">
        <v>10</v>
      </c>
      <c r="F97" s="359">
        <v>9</v>
      </c>
      <c r="G97" s="321">
        <f>I97+J97+K97+M97+N97+O97+Q97+R97+S97+U97+V97+W97</f>
        <v>9</v>
      </c>
      <c r="H97" s="349" t="s">
        <v>23</v>
      </c>
      <c r="I97" s="292"/>
      <c r="J97" s="292"/>
      <c r="K97" s="293">
        <v>3</v>
      </c>
      <c r="L97" s="294">
        <f>SUM(I97:K97)*100/G97</f>
        <v>33.333333333333336</v>
      </c>
      <c r="M97" s="295"/>
      <c r="N97" s="295">
        <v>2</v>
      </c>
      <c r="O97" s="296"/>
      <c r="P97" s="294">
        <f>SUM(M97:O97)*100/G97</f>
        <v>22.222222222222221</v>
      </c>
      <c r="Q97" s="295">
        <v>1</v>
      </c>
      <c r="R97" s="295">
        <v>1</v>
      </c>
      <c r="S97" s="296"/>
      <c r="T97" s="294">
        <f>SUM(Q97:S97)*100/G97</f>
        <v>22.222222222222221</v>
      </c>
      <c r="U97" s="295">
        <v>2</v>
      </c>
      <c r="V97" s="295"/>
      <c r="W97" s="296"/>
      <c r="X97" s="294">
        <f>SUM(U97:W97)*100/G97</f>
        <v>22.222222222222221</v>
      </c>
      <c r="Y97" s="324">
        <f>((1*I97)+(2*J97)+(3*K97)+(4*M97)+(5*N97)+(6*O97)+(7*Q97)+(8*R97)+(9*S97)+(10*U97)+(11*V97)+(12*W97))/G97</f>
        <v>6</v>
      </c>
      <c r="Z97" s="325">
        <f>T97+X97</f>
        <v>44.444444444444443</v>
      </c>
    </row>
    <row r="98" spans="2:26" x14ac:dyDescent="0.25">
      <c r="B98" s="18"/>
      <c r="C98" s="358"/>
      <c r="D98" s="333"/>
      <c r="E98" s="359"/>
      <c r="F98" s="359"/>
      <c r="G98" s="333"/>
      <c r="H98" s="352"/>
      <c r="I98" s="360"/>
      <c r="J98" s="360"/>
      <c r="K98" s="360"/>
      <c r="L98" s="300"/>
      <c r="M98" s="360"/>
      <c r="N98" s="360"/>
      <c r="O98" s="360"/>
      <c r="P98" s="300"/>
      <c r="Q98" s="360"/>
      <c r="R98" s="360"/>
      <c r="S98" s="360"/>
      <c r="T98" s="300"/>
      <c r="U98" s="360"/>
      <c r="V98" s="360"/>
      <c r="W98" s="360"/>
      <c r="X98" s="300"/>
      <c r="Y98" s="326">
        <f>Y97-Y96</f>
        <v>1.4285714285714288</v>
      </c>
      <c r="Z98" s="326">
        <f>Z97-Z96</f>
        <v>23.015873015873012</v>
      </c>
    </row>
    <row r="99" spans="2:26" x14ac:dyDescent="0.25">
      <c r="B99" s="3"/>
      <c r="C99" s="335" t="s">
        <v>63</v>
      </c>
      <c r="D99" s="333" t="s">
        <v>20</v>
      </c>
      <c r="E99" s="293">
        <v>7</v>
      </c>
      <c r="F99" s="293">
        <v>11</v>
      </c>
      <c r="G99" s="321">
        <f>I99+J99+K99+M99+N99+O99+Q99+R99+S99+U99+V99+W99</f>
        <v>11</v>
      </c>
      <c r="H99" s="335" t="s">
        <v>23</v>
      </c>
      <c r="I99" s="301">
        <v>2</v>
      </c>
      <c r="J99" s="301">
        <v>3</v>
      </c>
      <c r="K99" s="301"/>
      <c r="L99" s="294">
        <f>SUM(I99:K99)*100/F99</f>
        <v>45.454545454545453</v>
      </c>
      <c r="M99" s="301">
        <v>3</v>
      </c>
      <c r="N99" s="301">
        <v>1</v>
      </c>
      <c r="O99" s="301"/>
      <c r="P99" s="294">
        <f>SUM(M99:O99)*100/F99</f>
        <v>36.363636363636367</v>
      </c>
      <c r="Q99" s="301"/>
      <c r="R99" s="301">
        <v>1</v>
      </c>
      <c r="S99" s="301"/>
      <c r="T99" s="294">
        <f>SUM(Q99:S99)*100/F99</f>
        <v>9.0909090909090917</v>
      </c>
      <c r="U99" s="301">
        <v>1</v>
      </c>
      <c r="V99" s="301"/>
      <c r="W99" s="301"/>
      <c r="X99" s="294">
        <f>SUM(U99:W99)*100/F99</f>
        <v>9.0909090909090917</v>
      </c>
      <c r="Y99" s="294">
        <f>((1*I99)+(2*J99)+(3*K99)+(4*M99)+(5*N99)+(6*O99)+(7*Q99)+(8*R99)+(9*S99)+(10*U99)+(11*V99)+(12*W99))/G99</f>
        <v>3.9090909090909092</v>
      </c>
      <c r="Z99" s="334">
        <f>T99+X99</f>
        <v>18.181818181818183</v>
      </c>
    </row>
    <row r="100" spans="2:26" ht="13.5" customHeight="1" x14ac:dyDescent="0.25">
      <c r="B100" s="3"/>
      <c r="C100" s="338" t="s">
        <v>63</v>
      </c>
      <c r="D100" s="328" t="s">
        <v>99</v>
      </c>
      <c r="E100" s="329">
        <v>8</v>
      </c>
      <c r="F100" s="329">
        <v>10</v>
      </c>
      <c r="G100" s="321">
        <f>I100+J100+K100+M100+N100+O100+Q100+R100+S100+U100+V100+W100</f>
        <v>10</v>
      </c>
      <c r="H100" s="338" t="s">
        <v>23</v>
      </c>
      <c r="I100" s="339"/>
      <c r="J100" s="339">
        <v>2</v>
      </c>
      <c r="K100" s="339">
        <v>4</v>
      </c>
      <c r="L100" s="323">
        <f>SUM(I100:K100)*100/F100</f>
        <v>60</v>
      </c>
      <c r="M100" s="339">
        <v>1</v>
      </c>
      <c r="N100" s="339">
        <v>1</v>
      </c>
      <c r="O100" s="339">
        <v>1</v>
      </c>
      <c r="P100" s="323">
        <f>SUM(M100:O100)*100/F100</f>
        <v>30</v>
      </c>
      <c r="Q100" s="339"/>
      <c r="R100" s="339">
        <v>1</v>
      </c>
      <c r="S100" s="339"/>
      <c r="T100" s="323">
        <f>SUM(Q100:S100)*100/F100</f>
        <v>10</v>
      </c>
      <c r="U100" s="339"/>
      <c r="V100" s="339"/>
      <c r="W100" s="339"/>
      <c r="X100" s="323">
        <f>SUM(U100:W100)*100/F100</f>
        <v>0</v>
      </c>
      <c r="Y100" s="323">
        <f>((1*I100)+(2*J100)+(3*K100)+(4*M100)+(5*N100)+(6*O100)+(7*Q100)+(8*R100)+(9*S100)+(10*U100)+(11*V100)+(12*W100))/G100</f>
        <v>3.9</v>
      </c>
      <c r="Z100" s="331">
        <f>T100+X100</f>
        <v>10</v>
      </c>
    </row>
    <row r="101" spans="2:26" x14ac:dyDescent="0.25">
      <c r="B101" s="3"/>
      <c r="C101" s="338" t="s">
        <v>63</v>
      </c>
      <c r="D101" s="320" t="s">
        <v>105</v>
      </c>
      <c r="E101" s="359">
        <v>9</v>
      </c>
      <c r="F101" s="359">
        <v>10</v>
      </c>
      <c r="G101" s="321">
        <f>I101+J101+K101+M101+N101+O101+Q101+R101+S101+U101+V101+W101</f>
        <v>10</v>
      </c>
      <c r="H101" s="349" t="s">
        <v>23</v>
      </c>
      <c r="I101" s="292"/>
      <c r="J101" s="292">
        <v>5</v>
      </c>
      <c r="K101" s="293">
        <v>1</v>
      </c>
      <c r="L101" s="294">
        <f>SUM(I101:K101)*100/G101</f>
        <v>60</v>
      </c>
      <c r="M101" s="295">
        <v>2</v>
      </c>
      <c r="N101" s="295">
        <v>1</v>
      </c>
      <c r="O101" s="296"/>
      <c r="P101" s="294">
        <f>SUM(M101:O101)*100/G101</f>
        <v>30</v>
      </c>
      <c r="Q101" s="295"/>
      <c r="R101" s="295"/>
      <c r="S101" s="296">
        <v>1</v>
      </c>
      <c r="T101" s="294">
        <f>SUM(Q101:S101)*100/G101</f>
        <v>10</v>
      </c>
      <c r="U101" s="295"/>
      <c r="V101" s="295"/>
      <c r="W101" s="296"/>
      <c r="X101" s="294">
        <f>SUM(U101:W101)*100/G100</f>
        <v>0</v>
      </c>
      <c r="Y101" s="324">
        <f>((1*I101)+(2*J101)+(3*K101)+(4*M101)+(5*N101)+(6*O101)+(7*Q101)+(8*R101)+(9*S101)+(10*U101)+(11*V101)+(12*W101))/G101</f>
        <v>3.5</v>
      </c>
      <c r="Z101" s="325">
        <f>T101+X101</f>
        <v>10</v>
      </c>
    </row>
    <row r="102" spans="2:26" x14ac:dyDescent="0.25">
      <c r="B102" s="3"/>
      <c r="C102" s="338" t="s">
        <v>63</v>
      </c>
      <c r="D102" s="320" t="s">
        <v>109</v>
      </c>
      <c r="E102" s="359">
        <v>10</v>
      </c>
      <c r="F102" s="359">
        <v>9</v>
      </c>
      <c r="G102" s="321">
        <f>I102+J102+K102+M102+N102+O102+Q102+R102+S102+U102+V102+W102</f>
        <v>9</v>
      </c>
      <c r="H102" s="349" t="s">
        <v>23</v>
      </c>
      <c r="I102" s="292">
        <v>1</v>
      </c>
      <c r="J102" s="292">
        <v>4</v>
      </c>
      <c r="K102" s="293">
        <v>1</v>
      </c>
      <c r="L102" s="294">
        <f>SUM(I102:K102)*100/G102</f>
        <v>66.666666666666671</v>
      </c>
      <c r="M102" s="295">
        <v>2</v>
      </c>
      <c r="N102" s="295"/>
      <c r="O102" s="296"/>
      <c r="P102" s="294">
        <f>SUM(M102:O102)*100/G102</f>
        <v>22.222222222222221</v>
      </c>
      <c r="Q102" s="295">
        <v>1</v>
      </c>
      <c r="R102" s="295"/>
      <c r="S102" s="296"/>
      <c r="T102" s="294">
        <f>SUM(Q102:S102)*100/G102</f>
        <v>11.111111111111111</v>
      </c>
      <c r="U102" s="295"/>
      <c r="V102" s="295"/>
      <c r="W102" s="296"/>
      <c r="X102" s="294">
        <f>SUM(U102:W102)*100/G101</f>
        <v>0</v>
      </c>
      <c r="Y102" s="324">
        <f>((1*I102)+(2*J102)+(3*K102)+(4*M102)+(5*N102)+(6*O102)+(7*Q102)+(8*R102)+(9*S102)+(10*U102)+(11*V102)+(12*W102))/G102</f>
        <v>3</v>
      </c>
      <c r="Z102" s="325">
        <f>T102+X102</f>
        <v>11.111111111111111</v>
      </c>
    </row>
    <row r="103" spans="2:26" x14ac:dyDescent="0.25">
      <c r="B103" s="3"/>
      <c r="C103" s="338" t="s">
        <v>63</v>
      </c>
      <c r="D103" s="404" t="s">
        <v>119</v>
      </c>
      <c r="E103" s="359">
        <v>11</v>
      </c>
      <c r="F103" s="359">
        <v>7</v>
      </c>
      <c r="G103" s="321">
        <f>I103+J103+K103+M103+N103+O103+Q103+R103+S103+U103+V103+W103</f>
        <v>7</v>
      </c>
      <c r="H103" s="349" t="s">
        <v>23</v>
      </c>
      <c r="I103" s="292"/>
      <c r="J103" s="292">
        <v>1</v>
      </c>
      <c r="K103" s="293">
        <v>2</v>
      </c>
      <c r="L103" s="294">
        <f>SUM(I103:K103)*100/G103</f>
        <v>42.857142857142854</v>
      </c>
      <c r="M103" s="295">
        <v>1</v>
      </c>
      <c r="N103" s="295">
        <v>1</v>
      </c>
      <c r="O103" s="296">
        <v>1</v>
      </c>
      <c r="P103" s="294">
        <f>SUM(M103:O103)*100/G103</f>
        <v>42.857142857142854</v>
      </c>
      <c r="Q103" s="295"/>
      <c r="R103" s="295"/>
      <c r="S103" s="296">
        <v>1</v>
      </c>
      <c r="T103" s="294">
        <f>SUM(Q103:S103)*100/G103</f>
        <v>14.285714285714286</v>
      </c>
      <c r="U103" s="295"/>
      <c r="V103" s="295"/>
      <c r="W103" s="296"/>
      <c r="X103" s="294">
        <f>SUM(U103:W103)*100/G102</f>
        <v>0</v>
      </c>
      <c r="Y103" s="324">
        <f>((1*I103)+(2*J103)+(3*K103)+(4*M103)+(5*N103)+(6*O103)+(7*Q103)+(8*R103)+(9*S103)+(10*U103)+(11*V103)+(12*W103))/G103</f>
        <v>4.5714285714285712</v>
      </c>
      <c r="Z103" s="325">
        <f>T103+X103</f>
        <v>14.285714285714286</v>
      </c>
    </row>
    <row r="104" spans="2:26" x14ac:dyDescent="0.25">
      <c r="B104" s="3"/>
      <c r="C104" s="335"/>
      <c r="D104" s="333"/>
      <c r="E104" s="359"/>
      <c r="F104" s="359"/>
      <c r="G104" s="333"/>
      <c r="H104" s="352"/>
      <c r="I104" s="360"/>
      <c r="J104" s="360"/>
      <c r="K104" s="360"/>
      <c r="L104" s="300"/>
      <c r="M104" s="360"/>
      <c r="N104" s="360"/>
      <c r="O104" s="360"/>
      <c r="P104" s="300"/>
      <c r="Q104" s="360"/>
      <c r="R104" s="360"/>
      <c r="S104" s="360"/>
      <c r="T104" s="300"/>
      <c r="U104" s="360"/>
      <c r="V104" s="360"/>
      <c r="W104" s="360"/>
      <c r="X104" s="300"/>
      <c r="Y104" s="326">
        <f>Y103-Y102</f>
        <v>1.5714285714285712</v>
      </c>
      <c r="Z104" s="326">
        <f>Z103-Z102</f>
        <v>3.1746031746031758</v>
      </c>
    </row>
    <row r="105" spans="2:26" ht="17.25" customHeight="1" x14ac:dyDescent="0.25">
      <c r="B105" s="3"/>
      <c r="C105" s="340" t="s">
        <v>62</v>
      </c>
      <c r="D105" s="341" t="s">
        <v>89</v>
      </c>
      <c r="E105" s="342">
        <v>7</v>
      </c>
      <c r="F105" s="342">
        <v>11</v>
      </c>
      <c r="G105" s="321">
        <f>I105+J105+K105+M105+N105+O105+Q105+R105+S105+U105+V105+W105</f>
        <v>11</v>
      </c>
      <c r="H105" s="340" t="s">
        <v>23</v>
      </c>
      <c r="I105" s="306"/>
      <c r="J105" s="306"/>
      <c r="K105" s="306"/>
      <c r="L105" s="305">
        <f>SUM(I105:K105)*100/G105</f>
        <v>0</v>
      </c>
      <c r="M105" s="306"/>
      <c r="N105" s="306">
        <v>3</v>
      </c>
      <c r="O105" s="306">
        <v>3</v>
      </c>
      <c r="P105" s="305">
        <f>SUM(M105:O105)*100/G105</f>
        <v>54.545454545454547</v>
      </c>
      <c r="Q105" s="306">
        <v>1</v>
      </c>
      <c r="R105" s="306">
        <v>2</v>
      </c>
      <c r="S105" s="306">
        <v>1</v>
      </c>
      <c r="T105" s="305">
        <f>SUM(Q105:S105)*100/G105</f>
        <v>36.363636363636367</v>
      </c>
      <c r="U105" s="306">
        <v>1</v>
      </c>
      <c r="V105" s="306"/>
      <c r="W105" s="306"/>
      <c r="X105" s="305">
        <f>SUM(U105:W105)*100/G105</f>
        <v>9.0909090909090917</v>
      </c>
      <c r="Y105" s="344">
        <f>((1*I105)+(2*J105)+(3*K105)+(4*M105)+(5*N105)+(6*O105)+(7*Q105)+(8*R105)+(9*S105)+(10*U105)+(11*V105)+(12*W105))/G105</f>
        <v>6.8181818181818183</v>
      </c>
      <c r="Z105" s="345">
        <f>T105+X105</f>
        <v>45.45454545454546</v>
      </c>
    </row>
    <row r="106" spans="2:26" x14ac:dyDescent="0.25">
      <c r="B106" s="3"/>
      <c r="C106" s="335" t="s">
        <v>62</v>
      </c>
      <c r="D106" s="333" t="s">
        <v>20</v>
      </c>
      <c r="E106" s="293">
        <v>8</v>
      </c>
      <c r="F106" s="293">
        <v>12</v>
      </c>
      <c r="G106" s="321">
        <f>I106+J106+K106+M106+N106+O106+Q106+R106+S106+U106+V106+W106</f>
        <v>12</v>
      </c>
      <c r="H106" s="335" t="s">
        <v>23</v>
      </c>
      <c r="I106" s="301"/>
      <c r="J106" s="301"/>
      <c r="K106" s="301"/>
      <c r="L106" s="294">
        <f>SUM(I106:K106)*100/F106</f>
        <v>0</v>
      </c>
      <c r="M106" s="301"/>
      <c r="N106" s="301">
        <v>5</v>
      </c>
      <c r="O106" s="301">
        <v>2</v>
      </c>
      <c r="P106" s="294">
        <f>SUM(M106:O106)*100/F106</f>
        <v>58.333333333333336</v>
      </c>
      <c r="Q106" s="301"/>
      <c r="R106" s="301">
        <v>3</v>
      </c>
      <c r="S106" s="301">
        <v>1</v>
      </c>
      <c r="T106" s="294">
        <f>SUM(Q106:S106)*100/F106</f>
        <v>33.333333333333336</v>
      </c>
      <c r="U106" s="301">
        <v>1</v>
      </c>
      <c r="V106" s="301"/>
      <c r="W106" s="301"/>
      <c r="X106" s="294">
        <f>SUM(U106:W106)*100/F106</f>
        <v>8.3333333333333339</v>
      </c>
      <c r="Y106" s="294">
        <f>((1*I106)+(2*J106)+(3*K106)+(4*M106)+(5*N106)+(6*O106)+(7*Q106)+(8*R106)+(9*S106)+(10*U106)+(11*V106)+(12*W106))/G106</f>
        <v>6.666666666666667</v>
      </c>
      <c r="Z106" s="334">
        <f>T106+X106</f>
        <v>41.666666666666671</v>
      </c>
    </row>
    <row r="107" spans="2:26" x14ac:dyDescent="0.25">
      <c r="B107" s="3"/>
      <c r="C107" s="338" t="s">
        <v>62</v>
      </c>
      <c r="D107" s="328" t="s">
        <v>99</v>
      </c>
      <c r="E107" s="329">
        <v>9</v>
      </c>
      <c r="F107" s="329">
        <v>12</v>
      </c>
      <c r="G107" s="321">
        <f>I107+J107+K107+M107+N107+O107+Q107+R107+S107+U107+V107+W107</f>
        <v>12</v>
      </c>
      <c r="H107" s="338" t="s">
        <v>23</v>
      </c>
      <c r="I107" s="339"/>
      <c r="J107" s="339">
        <v>1</v>
      </c>
      <c r="K107" s="339"/>
      <c r="L107" s="323">
        <f>SUM(I107:K107)*100/F107</f>
        <v>8.3333333333333339</v>
      </c>
      <c r="M107" s="339">
        <v>3</v>
      </c>
      <c r="N107" s="339">
        <v>3</v>
      </c>
      <c r="O107" s="339"/>
      <c r="P107" s="323">
        <f>SUM(M107:O107)*100/F107</f>
        <v>50</v>
      </c>
      <c r="Q107" s="339">
        <v>1</v>
      </c>
      <c r="R107" s="339">
        <v>2</v>
      </c>
      <c r="S107" s="339">
        <v>1</v>
      </c>
      <c r="T107" s="323">
        <f>SUM(Q107:S107)*100/F107</f>
        <v>33.333333333333336</v>
      </c>
      <c r="U107" s="339">
        <v>1</v>
      </c>
      <c r="V107" s="339"/>
      <c r="W107" s="339"/>
      <c r="X107" s="323">
        <f>SUM(U107:W107)*100/F107</f>
        <v>8.3333333333333339</v>
      </c>
      <c r="Y107" s="323">
        <f>((1*I107)+(2*J107)+(3*K107)+(4*M107)+(5*N107)+(6*O107)+(7*Q107)+(8*R107)+(9*S107)+(10*U107)+(11*V107)+(12*W107))/G107</f>
        <v>5.916666666666667</v>
      </c>
      <c r="Z107" s="331">
        <f>T107+X107</f>
        <v>41.666666666666671</v>
      </c>
    </row>
    <row r="108" spans="2:26" x14ac:dyDescent="0.25">
      <c r="B108" s="3"/>
      <c r="C108" s="338" t="s">
        <v>62</v>
      </c>
      <c r="D108" s="320" t="s">
        <v>105</v>
      </c>
      <c r="E108" s="359">
        <v>10</v>
      </c>
      <c r="F108" s="359">
        <v>11</v>
      </c>
      <c r="G108" s="321">
        <f>I108+J108+K108+M108+N108+O108+Q108+R108+S108+U108+V108+W108</f>
        <v>11</v>
      </c>
      <c r="H108" s="349" t="s">
        <v>23</v>
      </c>
      <c r="I108" s="292"/>
      <c r="J108" s="292"/>
      <c r="K108" s="293"/>
      <c r="L108" s="294">
        <f>SUM(I108:K108)*100/G108</f>
        <v>0</v>
      </c>
      <c r="M108" s="295">
        <v>1</v>
      </c>
      <c r="N108" s="295">
        <v>3</v>
      </c>
      <c r="O108" s="296">
        <v>3</v>
      </c>
      <c r="P108" s="294">
        <f>SUM(M108:O108)*100/G108</f>
        <v>63.636363636363633</v>
      </c>
      <c r="Q108" s="295">
        <v>3</v>
      </c>
      <c r="R108" s="295"/>
      <c r="S108" s="296">
        <v>1</v>
      </c>
      <c r="T108" s="294">
        <f>SUM(Q108:S108)*100/G108</f>
        <v>36.363636363636367</v>
      </c>
      <c r="U108" s="295"/>
      <c r="V108" s="295"/>
      <c r="W108" s="296"/>
      <c r="X108" s="294">
        <f>SUM(U108:W108)*100/G107</f>
        <v>0</v>
      </c>
      <c r="Y108" s="324">
        <f>((1*I108)+(2*J108)+(3*K108)+(4*M108)+(5*N108)+(6*O108)+(7*Q108)+(8*R108)+(9*S108)+(10*U108)+(11*V108)+(12*W108))/G108</f>
        <v>6.0909090909090908</v>
      </c>
      <c r="Z108" s="325">
        <f>T108+X108</f>
        <v>36.363636363636367</v>
      </c>
    </row>
    <row r="109" spans="2:26" x14ac:dyDescent="0.25">
      <c r="B109" s="3"/>
      <c r="C109" s="338" t="s">
        <v>62</v>
      </c>
      <c r="D109" s="320" t="s">
        <v>109</v>
      </c>
      <c r="E109" s="359">
        <v>11</v>
      </c>
      <c r="F109" s="359">
        <v>11</v>
      </c>
      <c r="G109" s="321">
        <f>I109+J109+K109+M109+N109+O109+Q109+R109+S109+U109+V109+W109</f>
        <v>11</v>
      </c>
      <c r="H109" s="349" t="s">
        <v>23</v>
      </c>
      <c r="I109" s="292"/>
      <c r="J109" s="292"/>
      <c r="K109" s="293"/>
      <c r="L109" s="294">
        <f>SUM(I109:K109)*100/G109</f>
        <v>0</v>
      </c>
      <c r="M109" s="295">
        <v>2</v>
      </c>
      <c r="N109" s="295">
        <v>1</v>
      </c>
      <c r="O109" s="296">
        <v>4</v>
      </c>
      <c r="P109" s="294">
        <f>SUM(M109:O109)*100/G109</f>
        <v>63.636363636363633</v>
      </c>
      <c r="Q109" s="295"/>
      <c r="R109" s="295">
        <v>1</v>
      </c>
      <c r="S109" s="296">
        <v>2</v>
      </c>
      <c r="T109" s="294">
        <f>SUM(Q109:S109)*100/G109</f>
        <v>27.272727272727273</v>
      </c>
      <c r="U109" s="295"/>
      <c r="V109" s="295">
        <v>1</v>
      </c>
      <c r="W109" s="296"/>
      <c r="X109" s="294">
        <f>SUM(U109:W109)*100/G108</f>
        <v>9.0909090909090917</v>
      </c>
      <c r="Y109" s="324">
        <f>((1*I109)+(2*J109)+(3*K109)+(4*M109)+(5*N109)+(6*O109)+(7*Q109)+(8*R109)+(9*S109)+(10*U109)+(11*V109)+(12*W109))/G109</f>
        <v>6.7272727272727275</v>
      </c>
      <c r="Z109" s="325">
        <f>T109+X109</f>
        <v>36.363636363636367</v>
      </c>
    </row>
    <row r="110" spans="2:26" x14ac:dyDescent="0.25">
      <c r="B110" s="3"/>
      <c r="C110" s="335"/>
      <c r="D110" s="333"/>
      <c r="E110" s="359"/>
      <c r="F110" s="359"/>
      <c r="G110" s="333"/>
      <c r="H110" s="352"/>
      <c r="I110" s="360"/>
      <c r="J110" s="360"/>
      <c r="K110" s="360"/>
      <c r="L110" s="300"/>
      <c r="M110" s="360"/>
      <c r="N110" s="360"/>
      <c r="O110" s="360"/>
      <c r="P110" s="300"/>
      <c r="Q110" s="360"/>
      <c r="R110" s="360"/>
      <c r="S110" s="360"/>
      <c r="T110" s="300"/>
      <c r="U110" s="360"/>
      <c r="V110" s="360"/>
      <c r="W110" s="360"/>
      <c r="X110" s="300"/>
      <c r="Y110" s="326">
        <f>Y109-Y108</f>
        <v>0.63636363636363669</v>
      </c>
      <c r="Z110" s="326">
        <f>Z109-Z108</f>
        <v>0</v>
      </c>
    </row>
    <row r="111" spans="2:26" x14ac:dyDescent="0.25">
      <c r="B111" s="3"/>
      <c r="C111" s="340" t="s">
        <v>62</v>
      </c>
      <c r="D111" s="341" t="s">
        <v>89</v>
      </c>
      <c r="E111" s="342">
        <v>8</v>
      </c>
      <c r="F111" s="342">
        <v>11</v>
      </c>
      <c r="G111" s="321">
        <f>I111+J111+K111+M111+N111+O111+Q111+R111+S111+U111+V111+W111</f>
        <v>11</v>
      </c>
      <c r="H111" s="343" t="s">
        <v>23</v>
      </c>
      <c r="I111" s="303"/>
      <c r="J111" s="303"/>
      <c r="K111" s="303">
        <v>1</v>
      </c>
      <c r="L111" s="304">
        <f>SUM(I111:K111)*100/G111</f>
        <v>9.0909090909090917</v>
      </c>
      <c r="M111" s="303">
        <v>2</v>
      </c>
      <c r="N111" s="303">
        <v>3</v>
      </c>
      <c r="O111" s="303">
        <v>2</v>
      </c>
      <c r="P111" s="304">
        <f>SUM(M111:O111)*100/G111</f>
        <v>63.636363636363633</v>
      </c>
      <c r="Q111" s="303"/>
      <c r="R111" s="303"/>
      <c r="S111" s="303">
        <v>2</v>
      </c>
      <c r="T111" s="304">
        <f>SUM(Q111:S111)*100/G111</f>
        <v>18.181818181818183</v>
      </c>
      <c r="U111" s="303">
        <v>1</v>
      </c>
      <c r="V111" s="303"/>
      <c r="W111" s="303"/>
      <c r="X111" s="304">
        <f>SUM(U111:W111)*100/G111</f>
        <v>9.0909090909090917</v>
      </c>
      <c r="Y111" s="344">
        <f>((1*I111)+(2*J111)+(3*K111)+(4*M111)+(5*N111)+(6*O111)+(7*Q111)+(8*R111)+(9*S111)+(10*U111)+(11*V111)+(12*W111))/G111</f>
        <v>6</v>
      </c>
      <c r="Z111" s="345">
        <f>T111+X111</f>
        <v>27.272727272727273</v>
      </c>
    </row>
    <row r="112" spans="2:26" x14ac:dyDescent="0.25">
      <c r="B112" s="3"/>
      <c r="C112" s="335" t="s">
        <v>62</v>
      </c>
      <c r="D112" s="333" t="s">
        <v>20</v>
      </c>
      <c r="E112" s="293">
        <v>9</v>
      </c>
      <c r="F112" s="293">
        <v>11</v>
      </c>
      <c r="G112" s="321">
        <f>I112+J112+K112+M112+N112+O112+Q112+R112+S112+U112+V112+W112</f>
        <v>11</v>
      </c>
      <c r="H112" s="335" t="s">
        <v>23</v>
      </c>
      <c r="I112" s="301"/>
      <c r="J112" s="301"/>
      <c r="K112" s="301">
        <v>1</v>
      </c>
      <c r="L112" s="294">
        <f>SUM(I112:K112)*100/F112</f>
        <v>9.0909090909090917</v>
      </c>
      <c r="M112" s="301">
        <v>4</v>
      </c>
      <c r="N112" s="301">
        <v>2</v>
      </c>
      <c r="O112" s="301">
        <v>1</v>
      </c>
      <c r="P112" s="294">
        <f>SUM(M112:O112)*100/F112</f>
        <v>63.636363636363633</v>
      </c>
      <c r="Q112" s="301"/>
      <c r="R112" s="301"/>
      <c r="S112" s="301">
        <v>1</v>
      </c>
      <c r="T112" s="294">
        <f>SUM(Q112:S112)*100/F112</f>
        <v>9.0909090909090917</v>
      </c>
      <c r="U112" s="301">
        <v>2</v>
      </c>
      <c r="V112" s="301"/>
      <c r="W112" s="301"/>
      <c r="X112" s="294">
        <f>SUM(U112:W112)*100/F112</f>
        <v>18.181818181818183</v>
      </c>
      <c r="Y112" s="294">
        <f>((1*I112)+(2*J112)+(3*K112)+(4*M112)+(5*N112)+(6*O112)+(7*Q112)+(8*R112)+(9*S112)+(10*U112)+(11*V112)+(12*W112))/G112</f>
        <v>5.8181818181818183</v>
      </c>
      <c r="Z112" s="334">
        <f>T112+X112</f>
        <v>27.272727272727273</v>
      </c>
    </row>
    <row r="113" spans="2:26" x14ac:dyDescent="0.25">
      <c r="B113" s="3"/>
      <c r="C113" s="338" t="s">
        <v>62</v>
      </c>
      <c r="D113" s="328" t="s">
        <v>99</v>
      </c>
      <c r="E113" s="329">
        <v>10</v>
      </c>
      <c r="F113" s="329">
        <v>10</v>
      </c>
      <c r="G113" s="321">
        <f>I113+J113+K113+M113+N113+O113+Q113+R113+S113+U113+V113+W113</f>
        <v>10</v>
      </c>
      <c r="H113" s="338" t="s">
        <v>23</v>
      </c>
      <c r="I113" s="339"/>
      <c r="J113" s="339"/>
      <c r="K113" s="339">
        <v>1</v>
      </c>
      <c r="L113" s="323">
        <f>SUM(I113:K113)*100/F113</f>
        <v>10</v>
      </c>
      <c r="M113" s="339">
        <v>2</v>
      </c>
      <c r="N113" s="339">
        <v>2</v>
      </c>
      <c r="O113" s="339">
        <v>1</v>
      </c>
      <c r="P113" s="323">
        <f>SUM(M113:O113)*100/F113</f>
        <v>50</v>
      </c>
      <c r="Q113" s="339"/>
      <c r="R113" s="339">
        <v>1</v>
      </c>
      <c r="S113" s="339">
        <v>1</v>
      </c>
      <c r="T113" s="323">
        <f>SUM(Q113:S113)*100/F113</f>
        <v>20</v>
      </c>
      <c r="U113" s="339">
        <v>1</v>
      </c>
      <c r="V113" s="339">
        <v>1</v>
      </c>
      <c r="W113" s="339"/>
      <c r="X113" s="323">
        <f>SUM(U113:W113)*100/F113</f>
        <v>20</v>
      </c>
      <c r="Y113" s="323">
        <f>((1*I113)+(2*J113)+(3*K113)+(4*M113)+(5*N113)+(6*O113)+(7*Q113)+(8*R113)+(9*S113)+(10*U113)+(11*V113)+(12*W113))/G113</f>
        <v>6.5</v>
      </c>
      <c r="Z113" s="331">
        <f>T113+X113</f>
        <v>40</v>
      </c>
    </row>
    <row r="114" spans="2:26" x14ac:dyDescent="0.25">
      <c r="B114" s="3"/>
      <c r="C114" s="338" t="s">
        <v>62</v>
      </c>
      <c r="D114" s="320" t="s">
        <v>105</v>
      </c>
      <c r="E114" s="359">
        <v>11</v>
      </c>
      <c r="F114" s="359">
        <v>10</v>
      </c>
      <c r="G114" s="321">
        <f>I114+J114+K114+M114+N114+O114+Q114+R114+S114+U114+V114+W114</f>
        <v>10</v>
      </c>
      <c r="H114" s="349" t="s">
        <v>23</v>
      </c>
      <c r="I114" s="292"/>
      <c r="J114" s="292"/>
      <c r="K114" s="293">
        <v>1</v>
      </c>
      <c r="L114" s="294">
        <f>SUM(I114:K114)*100/G114</f>
        <v>10</v>
      </c>
      <c r="M114" s="295">
        <v>3</v>
      </c>
      <c r="N114" s="295"/>
      <c r="O114" s="296">
        <v>1</v>
      </c>
      <c r="P114" s="294">
        <f>SUM(M114:O114)*100/G114</f>
        <v>40</v>
      </c>
      <c r="Q114" s="295">
        <v>1</v>
      </c>
      <c r="R114" s="295">
        <v>1</v>
      </c>
      <c r="S114" s="296">
        <v>1</v>
      </c>
      <c r="T114" s="294">
        <f>SUM(Q114:S114)*100/G114</f>
        <v>30</v>
      </c>
      <c r="U114" s="295">
        <v>1</v>
      </c>
      <c r="V114" s="295">
        <v>1</v>
      </c>
      <c r="W114" s="296"/>
      <c r="X114" s="294">
        <f>SUM(U114:W114)*100/G113</f>
        <v>20</v>
      </c>
      <c r="Y114" s="324">
        <f>((1*I114)+(2*J114)+(3*K114)+(4*M114)+(5*N114)+(6*O114)+(7*Q114)+(8*R114)+(9*S114)+(10*U114)+(11*V114)+(12*W114))/G114</f>
        <v>6.6</v>
      </c>
      <c r="Z114" s="325">
        <f>T114+X114</f>
        <v>50</v>
      </c>
    </row>
    <row r="115" spans="2:26" x14ac:dyDescent="0.25">
      <c r="B115" s="3"/>
      <c r="C115" s="335"/>
      <c r="D115" s="333"/>
      <c r="E115" s="359"/>
      <c r="F115" s="359"/>
      <c r="G115" s="333"/>
      <c r="H115" s="352"/>
      <c r="I115" s="360"/>
      <c r="J115" s="360"/>
      <c r="K115" s="360"/>
      <c r="L115" s="300"/>
      <c r="M115" s="360"/>
      <c r="N115" s="360"/>
      <c r="O115" s="360"/>
      <c r="P115" s="300"/>
      <c r="Q115" s="360"/>
      <c r="R115" s="360"/>
      <c r="S115" s="360"/>
      <c r="T115" s="300"/>
      <c r="U115" s="360"/>
      <c r="V115" s="360"/>
      <c r="W115" s="360"/>
      <c r="X115" s="300"/>
      <c r="Y115" s="326">
        <f>Y114-Y113</f>
        <v>9.9999999999999645E-2</v>
      </c>
      <c r="Z115" s="326">
        <f>Z114-Z113</f>
        <v>10</v>
      </c>
    </row>
    <row r="116" spans="2:26" x14ac:dyDescent="0.25">
      <c r="B116" s="3"/>
      <c r="C116" s="338" t="s">
        <v>62</v>
      </c>
      <c r="D116" s="328" t="s">
        <v>99</v>
      </c>
      <c r="E116" s="329">
        <v>11</v>
      </c>
      <c r="F116" s="329">
        <v>7</v>
      </c>
      <c r="G116" s="321">
        <f>I116+J116+K116+M116+N116+O116+Q116+R116+S116+U116+V116+W116</f>
        <v>7</v>
      </c>
      <c r="H116" s="338" t="s">
        <v>23</v>
      </c>
      <c r="I116" s="339"/>
      <c r="J116" s="339"/>
      <c r="K116" s="339">
        <v>5</v>
      </c>
      <c r="L116" s="323">
        <f>SUM(I116:K116)*100/F116</f>
        <v>71.428571428571431</v>
      </c>
      <c r="M116" s="339"/>
      <c r="N116" s="339"/>
      <c r="O116" s="339"/>
      <c r="P116" s="323">
        <f>SUM(M116:O116)*100/F116</f>
        <v>0</v>
      </c>
      <c r="Q116" s="339">
        <v>2</v>
      </c>
      <c r="R116" s="339"/>
      <c r="S116" s="339"/>
      <c r="T116" s="323">
        <f>SUM(Q116:S116)*100/F116</f>
        <v>28.571428571428573</v>
      </c>
      <c r="U116" s="339"/>
      <c r="V116" s="339"/>
      <c r="W116" s="339"/>
      <c r="X116" s="323">
        <f>SUM(U116:W116)*100/F116</f>
        <v>0</v>
      </c>
      <c r="Y116" s="323">
        <f>((1*I116)+(2*J116)+(3*K116)+(4*M116)+(5*N116)+(6*O116)+(7*Q116)+(8*R116)+(9*S116)+(10*U116)+(11*V116)+(12*W116))/G116</f>
        <v>4.1428571428571432</v>
      </c>
      <c r="Z116" s="331">
        <f>T116+X116</f>
        <v>28.571428571428573</v>
      </c>
    </row>
    <row r="117" spans="2:26" x14ac:dyDescent="0.25">
      <c r="B117" s="3"/>
      <c r="C117" s="335"/>
      <c r="D117" s="333"/>
      <c r="E117" s="293"/>
      <c r="F117" s="293"/>
      <c r="G117" s="351"/>
      <c r="H117" s="335"/>
      <c r="I117" s="301"/>
      <c r="J117" s="301"/>
      <c r="K117" s="301"/>
      <c r="L117" s="294"/>
      <c r="M117" s="301"/>
      <c r="N117" s="301"/>
      <c r="O117" s="301"/>
      <c r="P117" s="294"/>
      <c r="Q117" s="301"/>
      <c r="R117" s="301"/>
      <c r="S117" s="301"/>
      <c r="T117" s="294"/>
      <c r="U117" s="301"/>
      <c r="V117" s="301"/>
      <c r="W117" s="301"/>
      <c r="X117" s="294"/>
      <c r="Y117" s="294"/>
      <c r="Z117" s="294"/>
    </row>
    <row r="118" spans="2:26" x14ac:dyDescent="0.25">
      <c r="B118" s="3"/>
      <c r="C118" s="335"/>
      <c r="D118" s="328" t="s">
        <v>99</v>
      </c>
      <c r="E118" s="293"/>
      <c r="F118" s="293"/>
      <c r="G118" s="351"/>
      <c r="H118" s="338" t="s">
        <v>23</v>
      </c>
      <c r="I118" s="301"/>
      <c r="J118" s="301"/>
      <c r="K118" s="301"/>
      <c r="L118" s="294"/>
      <c r="M118" s="301"/>
      <c r="N118" s="301"/>
      <c r="O118" s="301"/>
      <c r="P118" s="294"/>
      <c r="Q118" s="301"/>
      <c r="R118" s="301"/>
      <c r="S118" s="301"/>
      <c r="T118" s="294"/>
      <c r="U118" s="301"/>
      <c r="V118" s="301"/>
      <c r="W118" s="301"/>
      <c r="X118" s="294"/>
      <c r="Y118" s="323">
        <f>AVERAGE(Y116,Y113,Y107,Y100,Y94)</f>
        <v>5.2347619047619052</v>
      </c>
      <c r="Z118" s="323">
        <f>AVERAGE(Z116,Z113,Z107,Z100,Z94)</f>
        <v>32.61904761904762</v>
      </c>
    </row>
    <row r="119" spans="2:26" x14ac:dyDescent="0.25">
      <c r="B119" s="18"/>
      <c r="C119" s="296"/>
      <c r="D119" s="320" t="s">
        <v>105</v>
      </c>
      <c r="E119" s="296"/>
      <c r="F119" s="363"/>
      <c r="G119" s="351"/>
      <c r="H119" s="349" t="s">
        <v>23</v>
      </c>
      <c r="I119" s="301"/>
      <c r="J119" s="301"/>
      <c r="K119" s="301"/>
      <c r="L119" s="294"/>
      <c r="M119" s="301"/>
      <c r="N119" s="301"/>
      <c r="O119" s="301"/>
      <c r="P119" s="294"/>
      <c r="Q119" s="301"/>
      <c r="R119" s="301"/>
      <c r="S119" s="301"/>
      <c r="T119" s="294"/>
      <c r="U119" s="301"/>
      <c r="V119" s="301"/>
      <c r="W119" s="301"/>
      <c r="X119" s="294"/>
      <c r="Y119" s="324">
        <f>AVERAGE(Y114,Y108,Y101,Y95,Y90)</f>
        <v>5.40961038961039</v>
      </c>
      <c r="Z119" s="324">
        <f>AVERAGE(Z114,Z108,Z101,Z95,Z90)</f>
        <v>30.701298701298704</v>
      </c>
    </row>
    <row r="120" spans="2:26" x14ac:dyDescent="0.25">
      <c r="B120" s="18"/>
      <c r="C120" s="296"/>
      <c r="D120" s="320" t="s">
        <v>109</v>
      </c>
      <c r="E120" s="296"/>
      <c r="F120" s="363"/>
      <c r="G120" s="351"/>
      <c r="H120" s="349" t="s">
        <v>23</v>
      </c>
      <c r="I120" s="301"/>
      <c r="J120" s="301"/>
      <c r="K120" s="301"/>
      <c r="L120" s="294"/>
      <c r="M120" s="301"/>
      <c r="N120" s="301"/>
      <c r="O120" s="301"/>
      <c r="P120" s="294"/>
      <c r="Q120" s="301"/>
      <c r="R120" s="301"/>
      <c r="S120" s="301"/>
      <c r="T120" s="294"/>
      <c r="U120" s="301"/>
      <c r="V120" s="301"/>
      <c r="W120" s="301"/>
      <c r="X120" s="294"/>
      <c r="Y120" s="324">
        <f>AVERAGE(Y109,Y102,Y96,Y91)</f>
        <v>4.8080086580086583</v>
      </c>
      <c r="Z120" s="324">
        <f>AVERAGE(Z109,Z102,Z96,Z91)</f>
        <v>22.225829725829726</v>
      </c>
    </row>
    <row r="121" spans="2:26" x14ac:dyDescent="0.25">
      <c r="B121" s="18"/>
      <c r="C121" s="296"/>
      <c r="D121" s="404" t="s">
        <v>119</v>
      </c>
      <c r="E121" s="296"/>
      <c r="F121" s="363"/>
      <c r="G121" s="351"/>
      <c r="H121" s="349" t="s">
        <v>23</v>
      </c>
      <c r="I121" s="301"/>
      <c r="J121" s="301"/>
      <c r="K121" s="301"/>
      <c r="L121" s="294"/>
      <c r="M121" s="301"/>
      <c r="N121" s="301"/>
      <c r="O121" s="301"/>
      <c r="P121" s="294"/>
      <c r="Q121" s="301"/>
      <c r="R121" s="301"/>
      <c r="S121" s="301"/>
      <c r="T121" s="294"/>
      <c r="U121" s="301"/>
      <c r="V121" s="301"/>
      <c r="W121" s="301"/>
      <c r="X121" s="294"/>
      <c r="Y121" s="324">
        <f>AVERAGE(Y103,Y97,Y92,Y89)</f>
        <v>5.0678571428571431</v>
      </c>
      <c r="Z121" s="324">
        <f>AVERAGE(Z103,Z97,Z92,Z89)</f>
        <v>27.460317460317462</v>
      </c>
    </row>
    <row r="122" spans="2:26" x14ac:dyDescent="0.25">
      <c r="B122" s="18"/>
      <c r="C122" s="296"/>
      <c r="D122" s="364"/>
      <c r="E122" s="296"/>
      <c r="F122" s="363"/>
      <c r="G122" s="351"/>
      <c r="H122" s="363"/>
      <c r="I122" s="301"/>
      <c r="J122" s="301"/>
      <c r="K122" s="301"/>
      <c r="L122" s="294"/>
      <c r="M122" s="301"/>
      <c r="N122" s="301"/>
      <c r="O122" s="301"/>
      <c r="P122" s="294"/>
      <c r="Q122" s="301"/>
      <c r="R122" s="301"/>
      <c r="S122" s="301"/>
      <c r="T122" s="294"/>
      <c r="U122" s="301"/>
      <c r="V122" s="301"/>
      <c r="W122" s="301"/>
      <c r="X122" s="294"/>
      <c r="Y122" s="326">
        <f>Y121-Y120</f>
        <v>0.25984848484848477</v>
      </c>
      <c r="Z122" s="326">
        <f>Z121-Z120</f>
        <v>5.2344877344877361</v>
      </c>
    </row>
    <row r="123" spans="2:26" x14ac:dyDescent="0.25">
      <c r="B123" s="18"/>
      <c r="C123" s="337" t="s">
        <v>64</v>
      </c>
      <c r="D123" s="404" t="s">
        <v>119</v>
      </c>
      <c r="E123" s="296">
        <v>6</v>
      </c>
      <c r="F123" s="363">
        <v>21</v>
      </c>
      <c r="G123" s="321">
        <f t="shared" ref="G123:G129" si="6">I123+J123+K123+M123+N123+O123+Q123+R123+S123+U123+V123+W123</f>
        <v>21</v>
      </c>
      <c r="H123" s="365" t="s">
        <v>24</v>
      </c>
      <c r="I123" s="301"/>
      <c r="J123" s="301"/>
      <c r="K123" s="301">
        <v>4</v>
      </c>
      <c r="L123" s="294">
        <f>SUM(I123:K123)*100/G123</f>
        <v>19.047619047619047</v>
      </c>
      <c r="M123" s="301">
        <v>4</v>
      </c>
      <c r="N123" s="301">
        <v>2</v>
      </c>
      <c r="O123" s="301">
        <v>5</v>
      </c>
      <c r="P123" s="294">
        <f>SUM(M123:O123)*100/G123</f>
        <v>52.38095238095238</v>
      </c>
      <c r="Q123" s="301">
        <v>4</v>
      </c>
      <c r="R123" s="301"/>
      <c r="S123" s="301">
        <v>2</v>
      </c>
      <c r="T123" s="294">
        <f>SUM(Q123:S123)*100/G123</f>
        <v>28.571428571428573</v>
      </c>
      <c r="U123" s="301"/>
      <c r="V123" s="301"/>
      <c r="W123" s="301"/>
      <c r="X123" s="294">
        <f>SUM(U123:W123)*100/G123</f>
        <v>0</v>
      </c>
      <c r="Y123" s="324">
        <f t="shared" ref="Y123:Y129" si="7">((1*I123)+(2*J123)+(3*K123)+(4*M123)+(5*N123)+(6*O123)+(7*Q123)+(8*R123)+(9*S123)+(10*U123)+(11*V123)+(12*W123))/G123</f>
        <v>5.4285714285714288</v>
      </c>
      <c r="Z123" s="325">
        <f t="shared" ref="Z123:Z129" si="8">T123+X123</f>
        <v>28.571428571428573</v>
      </c>
    </row>
    <row r="124" spans="2:26" x14ac:dyDescent="0.25">
      <c r="B124" s="18"/>
      <c r="C124" s="337" t="s">
        <v>64</v>
      </c>
      <c r="D124" s="404" t="s">
        <v>109</v>
      </c>
      <c r="E124" s="296">
        <v>6</v>
      </c>
      <c r="F124" s="296">
        <v>10</v>
      </c>
      <c r="G124" s="321">
        <f t="shared" si="6"/>
        <v>10</v>
      </c>
      <c r="H124" s="365" t="s">
        <v>24</v>
      </c>
      <c r="I124" s="301"/>
      <c r="J124" s="301"/>
      <c r="K124" s="301">
        <v>1</v>
      </c>
      <c r="L124" s="294">
        <f>SUM(I124:K124)*100/G124</f>
        <v>10</v>
      </c>
      <c r="M124" s="301">
        <v>2</v>
      </c>
      <c r="N124" s="301">
        <v>2</v>
      </c>
      <c r="O124" s="301">
        <v>2</v>
      </c>
      <c r="P124" s="294">
        <f>SUM(M124:O124)*100/G124</f>
        <v>60</v>
      </c>
      <c r="Q124" s="301"/>
      <c r="R124" s="301">
        <v>2</v>
      </c>
      <c r="S124" s="301">
        <v>1</v>
      </c>
      <c r="T124" s="294">
        <f>SUM(Q124:S124)*100/G124</f>
        <v>30</v>
      </c>
      <c r="U124" s="301"/>
      <c r="V124" s="301"/>
      <c r="W124" s="301"/>
      <c r="X124" s="294">
        <f>SUM(U124:W124)*100/G124</f>
        <v>0</v>
      </c>
      <c r="Y124" s="324">
        <f t="shared" si="7"/>
        <v>5.8</v>
      </c>
      <c r="Z124" s="325">
        <f t="shared" si="8"/>
        <v>30</v>
      </c>
    </row>
    <row r="125" spans="2:26" x14ac:dyDescent="0.25">
      <c r="B125" s="18"/>
      <c r="C125" s="337" t="s">
        <v>64</v>
      </c>
      <c r="D125" s="404" t="s">
        <v>119</v>
      </c>
      <c r="E125" s="296">
        <v>7</v>
      </c>
      <c r="F125" s="296">
        <v>10</v>
      </c>
      <c r="G125" s="321">
        <f t="shared" si="6"/>
        <v>10</v>
      </c>
      <c r="H125" s="365" t="s">
        <v>24</v>
      </c>
      <c r="I125" s="301"/>
      <c r="J125" s="301"/>
      <c r="K125" s="301">
        <v>2</v>
      </c>
      <c r="L125" s="294">
        <f>SUM(I125:K125)*100/G125</f>
        <v>20</v>
      </c>
      <c r="M125" s="301">
        <v>2</v>
      </c>
      <c r="N125" s="301">
        <v>2</v>
      </c>
      <c r="O125" s="301">
        <v>1</v>
      </c>
      <c r="P125" s="294">
        <f>SUM(M125:O125)*100/G125</f>
        <v>50</v>
      </c>
      <c r="Q125" s="301">
        <v>2</v>
      </c>
      <c r="R125" s="301">
        <v>1</v>
      </c>
      <c r="S125" s="301"/>
      <c r="T125" s="294">
        <f>SUM(Q125:S125)*100/G125</f>
        <v>30</v>
      </c>
      <c r="U125" s="301"/>
      <c r="V125" s="301"/>
      <c r="W125" s="301"/>
      <c r="X125" s="294">
        <f>SUM(U125:W125)*100/G125</f>
        <v>0</v>
      </c>
      <c r="Y125" s="324">
        <f t="shared" si="7"/>
        <v>5.2</v>
      </c>
      <c r="Z125" s="325">
        <f t="shared" si="8"/>
        <v>30</v>
      </c>
    </row>
    <row r="126" spans="2:26" x14ac:dyDescent="0.25">
      <c r="B126" s="18"/>
      <c r="C126" s="408"/>
      <c r="D126" s="320"/>
      <c r="E126" s="296"/>
      <c r="F126" s="296"/>
      <c r="G126" s="321"/>
      <c r="H126" s="365"/>
      <c r="I126" s="301"/>
      <c r="J126" s="301"/>
      <c r="K126" s="301"/>
      <c r="L126" s="294"/>
      <c r="M126" s="301"/>
      <c r="N126" s="301"/>
      <c r="O126" s="301"/>
      <c r="P126" s="294"/>
      <c r="Q126" s="301"/>
      <c r="R126" s="301"/>
      <c r="S126" s="301"/>
      <c r="T126" s="294"/>
      <c r="U126" s="301"/>
      <c r="V126" s="301"/>
      <c r="W126" s="301"/>
      <c r="X126" s="294"/>
      <c r="Y126" s="326">
        <f>Y125-Y124</f>
        <v>-0.59999999999999964</v>
      </c>
      <c r="Z126" s="326">
        <f>Z125-Z124</f>
        <v>0</v>
      </c>
    </row>
    <row r="127" spans="2:26" x14ac:dyDescent="0.25">
      <c r="B127" s="18"/>
      <c r="C127" s="337" t="s">
        <v>64</v>
      </c>
      <c r="D127" s="320" t="s">
        <v>105</v>
      </c>
      <c r="E127" s="359">
        <v>6</v>
      </c>
      <c r="F127" s="359">
        <v>17</v>
      </c>
      <c r="G127" s="321">
        <f t="shared" si="6"/>
        <v>17</v>
      </c>
      <c r="H127" s="365" t="s">
        <v>24</v>
      </c>
      <c r="I127" s="292"/>
      <c r="J127" s="292"/>
      <c r="K127" s="293">
        <v>1</v>
      </c>
      <c r="L127" s="294">
        <f>SUM(I127:K127)*100/G127</f>
        <v>5.882352941176471</v>
      </c>
      <c r="M127" s="295"/>
      <c r="N127" s="295">
        <v>6</v>
      </c>
      <c r="O127" s="296">
        <v>5</v>
      </c>
      <c r="P127" s="294">
        <f>SUM(M127:O127)*100/G127</f>
        <v>64.705882352941174</v>
      </c>
      <c r="Q127" s="295">
        <v>3</v>
      </c>
      <c r="R127" s="295"/>
      <c r="S127" s="296"/>
      <c r="T127" s="294">
        <f>SUM(Q127:S127)*100/G127</f>
        <v>17.647058823529413</v>
      </c>
      <c r="U127" s="295">
        <v>2</v>
      </c>
      <c r="V127" s="295"/>
      <c r="W127" s="296"/>
      <c r="X127" s="294">
        <f>SUM(U127:W127)*100/G127</f>
        <v>11.764705882352942</v>
      </c>
      <c r="Y127" s="324">
        <f t="shared" si="7"/>
        <v>6.117647058823529</v>
      </c>
      <c r="Z127" s="325">
        <f t="shared" si="8"/>
        <v>29.411764705882355</v>
      </c>
    </row>
    <row r="128" spans="2:26" x14ac:dyDescent="0.25">
      <c r="B128" s="18"/>
      <c r="C128" s="337" t="s">
        <v>64</v>
      </c>
      <c r="D128" s="320" t="s">
        <v>109</v>
      </c>
      <c r="E128" s="359">
        <v>7</v>
      </c>
      <c r="F128" s="359">
        <v>17</v>
      </c>
      <c r="G128" s="321">
        <f t="shared" si="6"/>
        <v>17</v>
      </c>
      <c r="H128" s="365" t="s">
        <v>24</v>
      </c>
      <c r="I128" s="292"/>
      <c r="J128" s="292"/>
      <c r="K128" s="293">
        <v>2</v>
      </c>
      <c r="L128" s="294">
        <f>SUM(I128:K128)*100/G128</f>
        <v>11.764705882352942</v>
      </c>
      <c r="M128" s="295">
        <v>1</v>
      </c>
      <c r="N128" s="295">
        <v>4</v>
      </c>
      <c r="O128" s="296">
        <v>4</v>
      </c>
      <c r="P128" s="294">
        <f>SUM(M128:O128)*100/G128</f>
        <v>52.941176470588232</v>
      </c>
      <c r="Q128" s="295">
        <v>2</v>
      </c>
      <c r="R128" s="295">
        <v>2</v>
      </c>
      <c r="S128" s="296"/>
      <c r="T128" s="294">
        <f>SUM(Q128:S128)*100/G128</f>
        <v>23.529411764705884</v>
      </c>
      <c r="U128" s="295">
        <v>2</v>
      </c>
      <c r="V128" s="295"/>
      <c r="W128" s="296"/>
      <c r="X128" s="294">
        <f>SUM(U128:W128)*100/G128</f>
        <v>11.764705882352942</v>
      </c>
      <c r="Y128" s="324">
        <f t="shared" si="7"/>
        <v>6.117647058823529</v>
      </c>
      <c r="Z128" s="325">
        <f t="shared" si="8"/>
        <v>35.294117647058826</v>
      </c>
    </row>
    <row r="129" spans="2:26" x14ac:dyDescent="0.25">
      <c r="B129" s="18"/>
      <c r="C129" s="337" t="s">
        <v>64</v>
      </c>
      <c r="D129" s="404" t="s">
        <v>119</v>
      </c>
      <c r="E129" s="359">
        <v>8</v>
      </c>
      <c r="F129" s="359">
        <v>18</v>
      </c>
      <c r="G129" s="321">
        <f t="shared" si="6"/>
        <v>18</v>
      </c>
      <c r="H129" s="365" t="s">
        <v>24</v>
      </c>
      <c r="I129" s="292"/>
      <c r="J129" s="292"/>
      <c r="K129" s="293">
        <v>2</v>
      </c>
      <c r="L129" s="294">
        <f>SUM(I129:K129)*100/G129</f>
        <v>11.111111111111111</v>
      </c>
      <c r="M129" s="295">
        <v>5</v>
      </c>
      <c r="N129" s="295">
        <v>3</v>
      </c>
      <c r="O129" s="296">
        <v>3</v>
      </c>
      <c r="P129" s="294">
        <f>SUM(M129:O129)*100/G129</f>
        <v>61.111111111111114</v>
      </c>
      <c r="Q129" s="295">
        <v>2</v>
      </c>
      <c r="R129" s="295">
        <v>1</v>
      </c>
      <c r="S129" s="296">
        <v>1</v>
      </c>
      <c r="T129" s="294">
        <f>SUM(Q129:S129)*100/G129</f>
        <v>22.222222222222221</v>
      </c>
      <c r="U129" s="295"/>
      <c r="V129" s="295">
        <v>1</v>
      </c>
      <c r="W129" s="296"/>
      <c r="X129" s="294">
        <f>SUM(U129:W129)*100/G129</f>
        <v>5.5555555555555554</v>
      </c>
      <c r="Y129" s="324">
        <f t="shared" si="7"/>
        <v>5.6111111111111107</v>
      </c>
      <c r="Z129" s="325">
        <f t="shared" si="8"/>
        <v>27.777777777777779</v>
      </c>
    </row>
    <row r="130" spans="2:26" x14ac:dyDescent="0.25">
      <c r="B130" s="18"/>
      <c r="C130" s="337"/>
      <c r="D130" s="320"/>
      <c r="E130" s="359"/>
      <c r="F130" s="359"/>
      <c r="G130" s="321"/>
      <c r="H130" s="365"/>
      <c r="I130" s="292"/>
      <c r="J130" s="292"/>
      <c r="K130" s="293"/>
      <c r="L130" s="294"/>
      <c r="M130" s="295"/>
      <c r="N130" s="295"/>
      <c r="O130" s="296"/>
      <c r="P130" s="294"/>
      <c r="Q130" s="295"/>
      <c r="R130" s="295"/>
      <c r="S130" s="296"/>
      <c r="T130" s="294"/>
      <c r="U130" s="295"/>
      <c r="V130" s="295"/>
      <c r="W130" s="296"/>
      <c r="X130" s="294"/>
      <c r="Y130" s="326">
        <f>Y129-Y128</f>
        <v>-0.50653594771241828</v>
      </c>
      <c r="Z130" s="326">
        <f>Z129-Z128</f>
        <v>-7.5163398692810475</v>
      </c>
    </row>
    <row r="131" spans="2:26" x14ac:dyDescent="0.25">
      <c r="B131" s="18"/>
      <c r="C131" s="337" t="s">
        <v>64</v>
      </c>
      <c r="D131" s="366" t="s">
        <v>99</v>
      </c>
      <c r="E131" s="329">
        <v>6</v>
      </c>
      <c r="F131" s="329">
        <v>14</v>
      </c>
      <c r="G131" s="321">
        <f>I131+J131+K131+M131+N131+O131+Q131+R131+S131+U131+V131+W131</f>
        <v>14</v>
      </c>
      <c r="H131" s="337" t="s">
        <v>24</v>
      </c>
      <c r="I131" s="339"/>
      <c r="J131" s="339"/>
      <c r="K131" s="339">
        <v>3</v>
      </c>
      <c r="L131" s="323">
        <f>SUM(I131:K131)*100/F131</f>
        <v>21.428571428571427</v>
      </c>
      <c r="M131" s="339">
        <v>2</v>
      </c>
      <c r="N131" s="339">
        <v>2</v>
      </c>
      <c r="O131" s="339">
        <v>3</v>
      </c>
      <c r="P131" s="323">
        <f>SUM(M131:O131)*100/F131</f>
        <v>50</v>
      </c>
      <c r="Q131" s="339">
        <v>3</v>
      </c>
      <c r="R131" s="339">
        <v>1</v>
      </c>
      <c r="S131" s="339"/>
      <c r="T131" s="323">
        <f>SUM(Q131:S131)*100/F131</f>
        <v>28.571428571428573</v>
      </c>
      <c r="U131" s="339"/>
      <c r="V131" s="339"/>
      <c r="W131" s="339"/>
      <c r="X131" s="323">
        <f>SUM(U131:W131)*100/F131</f>
        <v>0</v>
      </c>
      <c r="Y131" s="323">
        <f>((1*I131)+(2*J131)+(3*K131)+(4*M131)+(5*N131)+(6*O131)+(7*Q131)+(8*R131)+(9*S131)+(10*U131)+(11*V131)+(12*W131))/G131</f>
        <v>5.2857142857142856</v>
      </c>
      <c r="Z131" s="331">
        <f>T131+X131</f>
        <v>28.571428571428573</v>
      </c>
    </row>
    <row r="132" spans="2:26" x14ac:dyDescent="0.25">
      <c r="B132" s="18"/>
      <c r="C132" s="337" t="s">
        <v>64</v>
      </c>
      <c r="D132" s="320" t="s">
        <v>105</v>
      </c>
      <c r="E132" s="359">
        <v>7</v>
      </c>
      <c r="F132" s="359">
        <v>14</v>
      </c>
      <c r="G132" s="321">
        <f>I132+J132+K132+M132+N132+O132+Q132+R132+S132+U132+V132+W132</f>
        <v>14</v>
      </c>
      <c r="H132" s="365" t="s">
        <v>24</v>
      </c>
      <c r="I132" s="292"/>
      <c r="J132" s="292"/>
      <c r="K132" s="293">
        <v>4</v>
      </c>
      <c r="L132" s="294">
        <f>SUM(I132:K132)*100/G132</f>
        <v>28.571428571428573</v>
      </c>
      <c r="M132" s="295">
        <v>3</v>
      </c>
      <c r="N132" s="295">
        <v>4</v>
      </c>
      <c r="O132" s="296"/>
      <c r="P132" s="294">
        <f>SUM(M132:O132)*100/G132</f>
        <v>50</v>
      </c>
      <c r="Q132" s="295">
        <v>2</v>
      </c>
      <c r="R132" s="295">
        <v>1</v>
      </c>
      <c r="S132" s="296"/>
      <c r="T132" s="294">
        <f>SUM(Q132:S132)*100/G132</f>
        <v>21.428571428571427</v>
      </c>
      <c r="U132" s="295"/>
      <c r="V132" s="295"/>
      <c r="W132" s="296"/>
      <c r="X132" s="294">
        <f>SUM(U132:W132)*100/G131</f>
        <v>0</v>
      </c>
      <c r="Y132" s="324">
        <f>((1*I132)+(2*J132)+(3*K132)+(4*M132)+(5*N132)+(6*O132)+(7*Q132)+(8*R132)+(9*S132)+(10*U132)+(11*V132)+(12*W132))/G132</f>
        <v>4.7142857142857144</v>
      </c>
      <c r="Z132" s="325">
        <f>T132+X132</f>
        <v>21.428571428571427</v>
      </c>
    </row>
    <row r="133" spans="2:26" x14ac:dyDescent="0.25">
      <c r="B133" s="18"/>
      <c r="C133" s="337" t="s">
        <v>64</v>
      </c>
      <c r="D133" s="320" t="s">
        <v>109</v>
      </c>
      <c r="E133" s="359">
        <v>8</v>
      </c>
      <c r="F133" s="359">
        <v>15</v>
      </c>
      <c r="G133" s="321">
        <f>I133+J133+K133+M133+N133+O133+Q133+R133+S133+U133+V133+W133</f>
        <v>15</v>
      </c>
      <c r="H133" s="365" t="s">
        <v>24</v>
      </c>
      <c r="I133" s="292"/>
      <c r="J133" s="292"/>
      <c r="K133" s="293">
        <v>2</v>
      </c>
      <c r="L133" s="294">
        <f>SUM(I133:K133)*100/G133</f>
        <v>13.333333333333334</v>
      </c>
      <c r="M133" s="295">
        <v>5</v>
      </c>
      <c r="N133" s="295">
        <v>2</v>
      </c>
      <c r="O133" s="296">
        <v>3</v>
      </c>
      <c r="P133" s="294">
        <f>SUM(M133:O133)*100/G133</f>
        <v>66.666666666666671</v>
      </c>
      <c r="Q133" s="295">
        <v>3</v>
      </c>
      <c r="R133" s="295"/>
      <c r="S133" s="296"/>
      <c r="T133" s="294">
        <f>SUM(Q133:S133)*100/G133</f>
        <v>20</v>
      </c>
      <c r="U133" s="295"/>
      <c r="V133" s="295"/>
      <c r="W133" s="296"/>
      <c r="X133" s="294">
        <f>SUM(U133:W133)*100/G132</f>
        <v>0</v>
      </c>
      <c r="Y133" s="324">
        <f>((1*I133)+(2*J133)+(3*K133)+(4*M133)+(5*N133)+(6*O133)+(7*Q133)+(8*R133)+(9*S133)+(10*U133)+(11*V133)+(12*W133))/G133</f>
        <v>5</v>
      </c>
      <c r="Z133" s="325">
        <f>T133+X133</f>
        <v>20</v>
      </c>
    </row>
    <row r="134" spans="2:26" x14ac:dyDescent="0.25">
      <c r="B134" s="18"/>
      <c r="C134" s="337" t="s">
        <v>64</v>
      </c>
      <c r="D134" s="404" t="s">
        <v>119</v>
      </c>
      <c r="E134" s="359">
        <v>9</v>
      </c>
      <c r="F134" s="359">
        <v>15</v>
      </c>
      <c r="G134" s="321">
        <f>I134+J134+K134+M134+N134+O134+Q134+R134+S134+U134+V134+W134</f>
        <v>15</v>
      </c>
      <c r="H134" s="365" t="s">
        <v>24</v>
      </c>
      <c r="I134" s="292">
        <v>1</v>
      </c>
      <c r="J134" s="292"/>
      <c r="K134" s="293">
        <v>5</v>
      </c>
      <c r="L134" s="294">
        <f>SUM(I134:K134)*100/G134</f>
        <v>40</v>
      </c>
      <c r="M134" s="295">
        <v>5</v>
      </c>
      <c r="N134" s="295">
        <v>1</v>
      </c>
      <c r="O134" s="296">
        <v>1</v>
      </c>
      <c r="P134" s="294">
        <f>SUM(M134:O134)*100/G134</f>
        <v>46.666666666666664</v>
      </c>
      <c r="Q134" s="295">
        <v>2</v>
      </c>
      <c r="R134" s="295"/>
      <c r="S134" s="296"/>
      <c r="T134" s="294">
        <f>SUM(Q134:S134)*100/G134</f>
        <v>13.333333333333334</v>
      </c>
      <c r="U134" s="295"/>
      <c r="V134" s="295"/>
      <c r="W134" s="296"/>
      <c r="X134" s="294">
        <f>SUM(U134:W134)*100/G133</f>
        <v>0</v>
      </c>
      <c r="Y134" s="324">
        <f>((1*I134)+(2*J134)+(3*K134)+(4*M134)+(5*N134)+(6*O134)+(7*Q134)+(8*R134)+(9*S134)+(10*U134)+(11*V134)+(12*W134))/G134</f>
        <v>4.0666666666666664</v>
      </c>
      <c r="Z134" s="325">
        <f>T134+X134</f>
        <v>13.333333333333334</v>
      </c>
    </row>
    <row r="135" spans="2:26" x14ac:dyDescent="0.25">
      <c r="B135" s="18"/>
      <c r="C135" s="363"/>
      <c r="D135" s="364"/>
      <c r="E135" s="296"/>
      <c r="F135" s="296"/>
      <c r="G135" s="333"/>
      <c r="H135" s="363"/>
      <c r="I135" s="301"/>
      <c r="J135" s="301"/>
      <c r="K135" s="301"/>
      <c r="L135" s="294"/>
      <c r="M135" s="301"/>
      <c r="N135" s="301"/>
      <c r="O135" s="301"/>
      <c r="P135" s="294"/>
      <c r="Q135" s="301"/>
      <c r="R135" s="301"/>
      <c r="S135" s="301"/>
      <c r="T135" s="294"/>
      <c r="U135" s="301"/>
      <c r="V135" s="301"/>
      <c r="W135" s="301"/>
      <c r="X135" s="294"/>
      <c r="Y135" s="326">
        <f>Y134-Y133</f>
        <v>-0.93333333333333357</v>
      </c>
      <c r="Z135" s="326">
        <f>Z134-Z133</f>
        <v>-6.6666666666666661</v>
      </c>
    </row>
    <row r="136" spans="2:26" x14ac:dyDescent="0.25">
      <c r="B136" s="3"/>
      <c r="C136" s="336" t="s">
        <v>64</v>
      </c>
      <c r="D136" s="333" t="s">
        <v>20</v>
      </c>
      <c r="E136" s="293">
        <v>6</v>
      </c>
      <c r="F136" s="293">
        <v>15</v>
      </c>
      <c r="G136" s="321">
        <f>I136+J136+K136+M136+N136+O136+Q136+R136+S136+U136+V136+W136</f>
        <v>15</v>
      </c>
      <c r="H136" s="336" t="s">
        <v>24</v>
      </c>
      <c r="I136" s="301"/>
      <c r="J136" s="301"/>
      <c r="K136" s="301">
        <v>1</v>
      </c>
      <c r="L136" s="294">
        <f>SUM(I136:K136)*100/F136</f>
        <v>6.666666666666667</v>
      </c>
      <c r="M136" s="301">
        <v>3</v>
      </c>
      <c r="N136" s="301">
        <v>1</v>
      </c>
      <c r="O136" s="301">
        <v>2</v>
      </c>
      <c r="P136" s="294">
        <f>SUM(M136:O136)*100/F136</f>
        <v>40</v>
      </c>
      <c r="Q136" s="301">
        <v>2</v>
      </c>
      <c r="R136" s="301">
        <v>1</v>
      </c>
      <c r="S136" s="301">
        <v>4</v>
      </c>
      <c r="T136" s="294">
        <f>SUM(Q136:S136)*100/F136</f>
        <v>46.666666666666664</v>
      </c>
      <c r="U136" s="301">
        <v>1</v>
      </c>
      <c r="V136" s="301"/>
      <c r="W136" s="301"/>
      <c r="X136" s="294">
        <f>SUM(U136:W136)*100/F136</f>
        <v>6.666666666666667</v>
      </c>
      <c r="Y136" s="294">
        <f>((1*I136)+(2*J136)+(3*K136)+(4*M136)+(5*N136)+(6*O136)+(7*Q136)+(8*R136)+(9*S136)+(10*U136)+(11*V136)+(12*W136))/G136</f>
        <v>6.666666666666667</v>
      </c>
      <c r="Z136" s="334">
        <f>T136+X136</f>
        <v>53.333333333333329</v>
      </c>
    </row>
    <row r="137" spans="2:26" x14ac:dyDescent="0.25">
      <c r="B137" s="3"/>
      <c r="C137" s="337" t="s">
        <v>64</v>
      </c>
      <c r="D137" s="328" t="s">
        <v>99</v>
      </c>
      <c r="E137" s="329">
        <v>7</v>
      </c>
      <c r="F137" s="329">
        <v>14</v>
      </c>
      <c r="G137" s="321">
        <f>I137+J137+K137+M137+N137+O137+Q137+R137+S137+U137+V137+W137</f>
        <v>14</v>
      </c>
      <c r="H137" s="337" t="s">
        <v>24</v>
      </c>
      <c r="I137" s="339"/>
      <c r="J137" s="339">
        <v>1</v>
      </c>
      <c r="K137" s="339">
        <v>1</v>
      </c>
      <c r="L137" s="323">
        <f>SUM(I137:K137)*100/F137</f>
        <v>14.285714285714286</v>
      </c>
      <c r="M137" s="339">
        <v>3</v>
      </c>
      <c r="N137" s="339">
        <v>3</v>
      </c>
      <c r="O137" s="339"/>
      <c r="P137" s="323">
        <f>SUM(M137:O137)*100/F137</f>
        <v>42.857142857142854</v>
      </c>
      <c r="Q137" s="339">
        <v>2</v>
      </c>
      <c r="R137" s="339">
        <v>2</v>
      </c>
      <c r="S137" s="339">
        <v>2</v>
      </c>
      <c r="T137" s="323">
        <f>SUM(Q137:S137)*100/F137</f>
        <v>42.857142857142854</v>
      </c>
      <c r="U137" s="339"/>
      <c r="V137" s="339"/>
      <c r="W137" s="339"/>
      <c r="X137" s="323">
        <f>SUM(U137:W137)*100/F137</f>
        <v>0</v>
      </c>
      <c r="Y137" s="323">
        <f>((1*I137)+(2*J137)+(3*K137)+(4*M137)+(5*N137)+(6*O137)+(7*Q137)+(8*R137)+(9*S137)+(10*U137)+(11*V137)+(12*W137))/G137</f>
        <v>5.7142857142857144</v>
      </c>
      <c r="Z137" s="331">
        <f>T137+X137</f>
        <v>42.857142857142854</v>
      </c>
    </row>
    <row r="138" spans="2:26" x14ac:dyDescent="0.25">
      <c r="B138" s="3"/>
      <c r="C138" s="337" t="s">
        <v>64</v>
      </c>
      <c r="D138" s="320" t="s">
        <v>105</v>
      </c>
      <c r="E138" s="359">
        <v>8</v>
      </c>
      <c r="F138" s="359">
        <v>14</v>
      </c>
      <c r="G138" s="321">
        <f>I138+J138+K138+M138+N138+O138+Q138+R138+S138+U138+V138+W138</f>
        <v>14</v>
      </c>
      <c r="H138" s="365" t="s">
        <v>24</v>
      </c>
      <c r="I138" s="292"/>
      <c r="J138" s="292">
        <v>1</v>
      </c>
      <c r="K138" s="293">
        <v>3</v>
      </c>
      <c r="L138" s="294">
        <f>SUM(I138:K138)*100/G138</f>
        <v>28.571428571428573</v>
      </c>
      <c r="M138" s="295">
        <v>1</v>
      </c>
      <c r="N138" s="295">
        <v>3</v>
      </c>
      <c r="O138" s="296">
        <v>2</v>
      </c>
      <c r="P138" s="294">
        <f>SUM(M138:O138)*100/G138</f>
        <v>42.857142857142854</v>
      </c>
      <c r="Q138" s="295">
        <v>1</v>
      </c>
      <c r="R138" s="295">
        <v>3</v>
      </c>
      <c r="S138" s="296"/>
      <c r="T138" s="294">
        <f>SUM(Q138:S138)*100/G138</f>
        <v>28.571428571428573</v>
      </c>
      <c r="U138" s="295"/>
      <c r="V138" s="295"/>
      <c r="W138" s="296"/>
      <c r="X138" s="294">
        <f>SUM(U138:W138)*100/G137</f>
        <v>0</v>
      </c>
      <c r="Y138" s="324">
        <f>((1*I138)+(2*J138)+(3*K138)+(4*M138)+(5*N138)+(6*O138)+(7*Q138)+(8*R138)+(9*S138)+(10*U138)+(11*V138)+(12*W138))/G138</f>
        <v>5.2142857142857144</v>
      </c>
      <c r="Z138" s="325">
        <f>T138+X138</f>
        <v>28.571428571428573</v>
      </c>
    </row>
    <row r="139" spans="2:26" x14ac:dyDescent="0.25">
      <c r="B139" s="3"/>
      <c r="C139" s="337" t="s">
        <v>64</v>
      </c>
      <c r="D139" s="320" t="s">
        <v>109</v>
      </c>
      <c r="E139" s="359">
        <v>9</v>
      </c>
      <c r="F139" s="359">
        <v>14</v>
      </c>
      <c r="G139" s="321">
        <f>I139+J139+K139+M139+N139+O139+Q139+R139+S139+U139+V139+W139</f>
        <v>14</v>
      </c>
      <c r="H139" s="365" t="s">
        <v>24</v>
      </c>
      <c r="I139" s="292"/>
      <c r="J139" s="292"/>
      <c r="K139" s="293">
        <v>6</v>
      </c>
      <c r="L139" s="294">
        <f>SUM(I139:K139)*100/G139</f>
        <v>42.857142857142854</v>
      </c>
      <c r="M139" s="295">
        <v>1</v>
      </c>
      <c r="N139" s="295">
        <v>1</v>
      </c>
      <c r="O139" s="296">
        <v>2</v>
      </c>
      <c r="P139" s="294">
        <f>SUM(M139:O139)*100/G139</f>
        <v>28.571428571428573</v>
      </c>
      <c r="Q139" s="295">
        <v>2</v>
      </c>
      <c r="R139" s="295"/>
      <c r="S139" s="296">
        <v>2</v>
      </c>
      <c r="T139" s="294">
        <f>SUM(Q139:S139)*100/G139</f>
        <v>28.571428571428573</v>
      </c>
      <c r="U139" s="295"/>
      <c r="V139" s="295"/>
      <c r="W139" s="296"/>
      <c r="X139" s="294">
        <f>SUM(U139:W139)*100/G138</f>
        <v>0</v>
      </c>
      <c r="Y139" s="324">
        <f>((1*I139)+(2*J139)+(3*K139)+(4*M139)+(5*N139)+(6*O139)+(7*Q139)+(8*R139)+(9*S139)+(10*U139)+(11*V139)+(12*W139))/G139</f>
        <v>5.0714285714285712</v>
      </c>
      <c r="Z139" s="325">
        <f>T139+X139</f>
        <v>28.571428571428573</v>
      </c>
    </row>
    <row r="140" spans="2:26" x14ac:dyDescent="0.25">
      <c r="B140" s="3"/>
      <c r="C140" s="337" t="s">
        <v>64</v>
      </c>
      <c r="D140" s="404" t="s">
        <v>119</v>
      </c>
      <c r="E140" s="359">
        <v>10</v>
      </c>
      <c r="F140" s="359">
        <v>9</v>
      </c>
      <c r="G140" s="321">
        <f>I140+J140+K140+M140+N140+O140+Q140+R140+S140+U140+V140+W140</f>
        <v>9</v>
      </c>
      <c r="H140" s="365" t="s">
        <v>24</v>
      </c>
      <c r="I140" s="292"/>
      <c r="J140" s="292">
        <v>2</v>
      </c>
      <c r="K140" s="293"/>
      <c r="L140" s="294">
        <f>SUM(I140:K140)*100/G140</f>
        <v>22.222222222222221</v>
      </c>
      <c r="M140" s="295">
        <v>1</v>
      </c>
      <c r="N140" s="295">
        <v>1</v>
      </c>
      <c r="O140" s="296">
        <v>1</v>
      </c>
      <c r="P140" s="294">
        <f>SUM(M140:O140)*100/G140</f>
        <v>33.333333333333336</v>
      </c>
      <c r="Q140" s="295">
        <v>1</v>
      </c>
      <c r="R140" s="295">
        <v>1</v>
      </c>
      <c r="S140" s="296">
        <v>2</v>
      </c>
      <c r="T140" s="294">
        <f>SUM(Q140:S140)*100/G140</f>
        <v>44.444444444444443</v>
      </c>
      <c r="U140" s="295"/>
      <c r="V140" s="295"/>
      <c r="W140" s="296"/>
      <c r="X140" s="294">
        <f>SUM(U140:W140)*100/G139</f>
        <v>0</v>
      </c>
      <c r="Y140" s="324">
        <f>((1*I140)+(2*J140)+(3*K140)+(4*M140)+(5*N140)+(6*O140)+(7*Q140)+(8*R140)+(9*S140)+(10*U140)+(11*V140)+(12*W140))/G140</f>
        <v>5.7777777777777777</v>
      </c>
      <c r="Z140" s="325">
        <f>T140+X140</f>
        <v>44.444444444444443</v>
      </c>
    </row>
    <row r="141" spans="2:26" x14ac:dyDescent="0.25">
      <c r="B141" s="3"/>
      <c r="C141" s="336"/>
      <c r="D141" s="364"/>
      <c r="E141" s="296"/>
      <c r="F141" s="296"/>
      <c r="G141" s="333"/>
      <c r="H141" s="363"/>
      <c r="I141" s="301"/>
      <c r="J141" s="301"/>
      <c r="K141" s="301"/>
      <c r="L141" s="294"/>
      <c r="M141" s="301"/>
      <c r="N141" s="301"/>
      <c r="O141" s="301"/>
      <c r="P141" s="294"/>
      <c r="Q141" s="301"/>
      <c r="R141" s="301"/>
      <c r="S141" s="301"/>
      <c r="T141" s="294"/>
      <c r="U141" s="301"/>
      <c r="V141" s="301"/>
      <c r="W141" s="301"/>
      <c r="X141" s="294"/>
      <c r="Y141" s="326">
        <f>Y140-Y139</f>
        <v>0.7063492063492065</v>
      </c>
      <c r="Z141" s="326">
        <f>Z140-Z139</f>
        <v>15.87301587301587</v>
      </c>
    </row>
    <row r="142" spans="2:26" x14ac:dyDescent="0.25">
      <c r="B142" s="3"/>
      <c r="C142" s="367" t="s">
        <v>64</v>
      </c>
      <c r="D142" s="341" t="s">
        <v>89</v>
      </c>
      <c r="E142" s="368">
        <v>6</v>
      </c>
      <c r="F142" s="368">
        <v>11</v>
      </c>
      <c r="G142" s="321">
        <f t="shared" ref="G142:G147" si="9">I142+J142+K142+M142+N142+O142+Q142+R142+S142+U142+V142+W142</f>
        <v>11</v>
      </c>
      <c r="H142" s="369" t="s">
        <v>25</v>
      </c>
      <c r="I142" s="303"/>
      <c r="J142" s="303">
        <v>2</v>
      </c>
      <c r="K142" s="303">
        <v>2</v>
      </c>
      <c r="L142" s="305">
        <f>SUM(I142:K142)*100/G142</f>
        <v>36.363636363636367</v>
      </c>
      <c r="M142" s="303">
        <v>1</v>
      </c>
      <c r="N142" s="303">
        <v>3</v>
      </c>
      <c r="O142" s="303">
        <v>2</v>
      </c>
      <c r="P142" s="305">
        <f>SUM(M142:O142)*100/G142</f>
        <v>54.545454545454547</v>
      </c>
      <c r="Q142" s="303"/>
      <c r="R142" s="303"/>
      <c r="S142" s="303">
        <v>1</v>
      </c>
      <c r="T142" s="305">
        <f>SUM(Q142:S142)*100/G142</f>
        <v>9.0909090909090917</v>
      </c>
      <c r="U142" s="303"/>
      <c r="V142" s="303"/>
      <c r="W142" s="303"/>
      <c r="X142" s="305">
        <f>SUM(U142:W142)*100/G142</f>
        <v>0</v>
      </c>
      <c r="Y142" s="344">
        <f t="shared" ref="Y142:Y147" si="10">((1*I142)+(2*J142)+(3*K142)+(4*M142)+(5*N142)+(6*O142)+(7*Q142)+(8*R142)+(9*S142)+(10*U142)+(11*V142)+(12*W142))/G142</f>
        <v>4.5454545454545459</v>
      </c>
      <c r="Z142" s="345">
        <f t="shared" ref="Z142:Z147" si="11">T142+X142</f>
        <v>9.0909090909090917</v>
      </c>
    </row>
    <row r="143" spans="2:26" x14ac:dyDescent="0.25">
      <c r="B143" s="3"/>
      <c r="C143" s="336" t="s">
        <v>64</v>
      </c>
      <c r="D143" s="333" t="s">
        <v>20</v>
      </c>
      <c r="E143" s="293">
        <v>7</v>
      </c>
      <c r="F143" s="293">
        <v>11</v>
      </c>
      <c r="G143" s="321">
        <f t="shared" si="9"/>
        <v>11</v>
      </c>
      <c r="H143" s="336" t="s">
        <v>25</v>
      </c>
      <c r="I143" s="301"/>
      <c r="J143" s="301">
        <v>3</v>
      </c>
      <c r="K143" s="301">
        <v>1</v>
      </c>
      <c r="L143" s="294">
        <f>SUM(I143:K143)*100/F143</f>
        <v>36.363636363636367</v>
      </c>
      <c r="M143" s="301">
        <v>2</v>
      </c>
      <c r="N143" s="301">
        <v>1</v>
      </c>
      <c r="O143" s="301">
        <v>2</v>
      </c>
      <c r="P143" s="294">
        <f>SUM(M143:O143)*100/F143</f>
        <v>45.454545454545453</v>
      </c>
      <c r="Q143" s="301">
        <v>1</v>
      </c>
      <c r="R143" s="301">
        <v>1</v>
      </c>
      <c r="S143" s="301"/>
      <c r="T143" s="294">
        <f>SUM(Q143:S143)*100/F143</f>
        <v>18.181818181818183</v>
      </c>
      <c r="U143" s="301"/>
      <c r="V143" s="301"/>
      <c r="W143" s="301"/>
      <c r="X143" s="370">
        <f>SUM(U143:W143)*100/G143</f>
        <v>0</v>
      </c>
      <c r="Y143" s="294">
        <f t="shared" si="10"/>
        <v>4.4545454545454541</v>
      </c>
      <c r="Z143" s="334">
        <f t="shared" si="11"/>
        <v>18.181818181818183</v>
      </c>
    </row>
    <row r="144" spans="2:26" x14ac:dyDescent="0.25">
      <c r="B144" s="3"/>
      <c r="C144" s="337" t="s">
        <v>64</v>
      </c>
      <c r="D144" s="328" t="s">
        <v>99</v>
      </c>
      <c r="E144" s="329">
        <v>8</v>
      </c>
      <c r="F144" s="329">
        <v>10</v>
      </c>
      <c r="G144" s="321">
        <f t="shared" si="9"/>
        <v>10</v>
      </c>
      <c r="H144" s="337" t="s">
        <v>25</v>
      </c>
      <c r="I144" s="339"/>
      <c r="J144" s="339"/>
      <c r="K144" s="339">
        <v>3</v>
      </c>
      <c r="L144" s="323">
        <f>SUM(I144:K144)*100/F144</f>
        <v>30</v>
      </c>
      <c r="M144" s="339">
        <v>1</v>
      </c>
      <c r="N144" s="339">
        <v>2</v>
      </c>
      <c r="O144" s="339">
        <v>1</v>
      </c>
      <c r="P144" s="323">
        <f>SUM(M144:O144)*100/F144</f>
        <v>40</v>
      </c>
      <c r="Q144" s="339">
        <v>1</v>
      </c>
      <c r="R144" s="339">
        <v>2</v>
      </c>
      <c r="S144" s="339"/>
      <c r="T144" s="323">
        <f>SUM(Q144:S144)*100/F144</f>
        <v>30</v>
      </c>
      <c r="U144" s="339"/>
      <c r="V144" s="339"/>
      <c r="W144" s="339"/>
      <c r="X144" s="371">
        <f>SUM(U144:W144)*100/G144</f>
        <v>0</v>
      </c>
      <c r="Y144" s="323">
        <f t="shared" si="10"/>
        <v>5.2</v>
      </c>
      <c r="Z144" s="331">
        <f t="shared" si="11"/>
        <v>30</v>
      </c>
    </row>
    <row r="145" spans="2:26" x14ac:dyDescent="0.25">
      <c r="B145" s="3"/>
      <c r="C145" s="337" t="s">
        <v>64</v>
      </c>
      <c r="D145" s="320" t="s">
        <v>105</v>
      </c>
      <c r="E145" s="359">
        <v>9</v>
      </c>
      <c r="F145" s="359">
        <v>10</v>
      </c>
      <c r="G145" s="321">
        <f t="shared" si="9"/>
        <v>10</v>
      </c>
      <c r="H145" s="365" t="s">
        <v>24</v>
      </c>
      <c r="I145" s="292"/>
      <c r="J145" s="292">
        <v>1</v>
      </c>
      <c r="K145" s="293">
        <v>3</v>
      </c>
      <c r="L145" s="294">
        <f>SUM(I145:K145)*100/G145</f>
        <v>40</v>
      </c>
      <c r="M145" s="295">
        <v>2</v>
      </c>
      <c r="N145" s="295">
        <v>1</v>
      </c>
      <c r="O145" s="296">
        <v>2</v>
      </c>
      <c r="P145" s="294">
        <f>SUM(M145:O145)*100/G145</f>
        <v>50</v>
      </c>
      <c r="Q145" s="295"/>
      <c r="R145" s="295">
        <v>1</v>
      </c>
      <c r="S145" s="296"/>
      <c r="T145" s="294">
        <f>SUM(Q145:S145)*100/G145</f>
        <v>10</v>
      </c>
      <c r="U145" s="295"/>
      <c r="V145" s="295"/>
      <c r="W145" s="296"/>
      <c r="X145" s="294">
        <f>SUM(U145:W145)*100/G144</f>
        <v>0</v>
      </c>
      <c r="Y145" s="324">
        <f t="shared" si="10"/>
        <v>4.4000000000000004</v>
      </c>
      <c r="Z145" s="325">
        <f t="shared" si="11"/>
        <v>10</v>
      </c>
    </row>
    <row r="146" spans="2:26" x14ac:dyDescent="0.25">
      <c r="B146" s="3"/>
      <c r="C146" s="337" t="s">
        <v>64</v>
      </c>
      <c r="D146" s="320" t="s">
        <v>109</v>
      </c>
      <c r="E146" s="359">
        <v>10</v>
      </c>
      <c r="F146" s="359">
        <v>9</v>
      </c>
      <c r="G146" s="321">
        <f t="shared" si="9"/>
        <v>9</v>
      </c>
      <c r="H146" s="365" t="s">
        <v>24</v>
      </c>
      <c r="I146" s="292"/>
      <c r="J146" s="292">
        <v>2</v>
      </c>
      <c r="K146" s="293">
        <v>3</v>
      </c>
      <c r="L146" s="294">
        <f>SUM(I146:K146)*100/G146</f>
        <v>55.555555555555557</v>
      </c>
      <c r="M146" s="295"/>
      <c r="N146" s="295">
        <v>1</v>
      </c>
      <c r="O146" s="296"/>
      <c r="P146" s="294">
        <f>SUM(M146:O146)*100/G146</f>
        <v>11.111111111111111</v>
      </c>
      <c r="Q146" s="295">
        <v>2</v>
      </c>
      <c r="R146" s="295">
        <v>1</v>
      </c>
      <c r="S146" s="296"/>
      <c r="T146" s="294">
        <f>SUM(Q146:S146)*100/G146</f>
        <v>33.333333333333336</v>
      </c>
      <c r="U146" s="295"/>
      <c r="V146" s="295"/>
      <c r="W146" s="296"/>
      <c r="X146" s="294">
        <f>SUM(U146:W146)*100/G145</f>
        <v>0</v>
      </c>
      <c r="Y146" s="324">
        <f t="shared" si="10"/>
        <v>4.4444444444444446</v>
      </c>
      <c r="Z146" s="325">
        <f t="shared" si="11"/>
        <v>33.333333333333336</v>
      </c>
    </row>
    <row r="147" spans="2:26" x14ac:dyDescent="0.25">
      <c r="B147" s="3"/>
      <c r="C147" s="337" t="s">
        <v>64</v>
      </c>
      <c r="D147" s="404" t="s">
        <v>119</v>
      </c>
      <c r="E147" s="359">
        <v>11</v>
      </c>
      <c r="F147" s="359">
        <v>7</v>
      </c>
      <c r="G147" s="321">
        <f t="shared" si="9"/>
        <v>7</v>
      </c>
      <c r="H147" s="365" t="s">
        <v>24</v>
      </c>
      <c r="I147" s="292"/>
      <c r="J147" s="292">
        <v>1</v>
      </c>
      <c r="K147" s="293">
        <v>1</v>
      </c>
      <c r="L147" s="294">
        <f>SUM(I147:K147)*100/G147</f>
        <v>28.571428571428573</v>
      </c>
      <c r="M147" s="295">
        <v>1</v>
      </c>
      <c r="N147" s="295">
        <v>1</v>
      </c>
      <c r="O147" s="296">
        <v>1</v>
      </c>
      <c r="P147" s="294">
        <f>SUM(M147:O147)*100/G147</f>
        <v>42.857142857142854</v>
      </c>
      <c r="Q147" s="295">
        <v>1</v>
      </c>
      <c r="R147" s="295">
        <v>1</v>
      </c>
      <c r="S147" s="296"/>
      <c r="T147" s="294">
        <f>SUM(Q147:S147)*100/G147</f>
        <v>28.571428571428573</v>
      </c>
      <c r="U147" s="295"/>
      <c r="V147" s="295"/>
      <c r="W147" s="296"/>
      <c r="X147" s="294">
        <f>SUM(U147:W147)*100/G146</f>
        <v>0</v>
      </c>
      <c r="Y147" s="324">
        <f t="shared" si="10"/>
        <v>5</v>
      </c>
      <c r="Z147" s="325">
        <f t="shared" si="11"/>
        <v>28.571428571428573</v>
      </c>
    </row>
    <row r="148" spans="2:26" x14ac:dyDescent="0.25">
      <c r="B148" s="3"/>
      <c r="C148" s="336"/>
      <c r="D148" s="364"/>
      <c r="E148" s="296"/>
      <c r="F148" s="296"/>
      <c r="G148" s="333"/>
      <c r="H148" s="363"/>
      <c r="I148" s="301"/>
      <c r="J148" s="301"/>
      <c r="K148" s="301"/>
      <c r="L148" s="294"/>
      <c r="M148" s="301"/>
      <c r="N148" s="301"/>
      <c r="O148" s="301"/>
      <c r="P148" s="294"/>
      <c r="Q148" s="301"/>
      <c r="R148" s="301"/>
      <c r="S148" s="301"/>
      <c r="T148" s="294"/>
      <c r="U148" s="301"/>
      <c r="V148" s="301"/>
      <c r="W148" s="301"/>
      <c r="X148" s="294"/>
      <c r="Y148" s="326">
        <f>Y147-Y146</f>
        <v>0.55555555555555536</v>
      </c>
      <c r="Z148" s="326">
        <f>Z147-Z146</f>
        <v>-4.7619047619047628</v>
      </c>
    </row>
    <row r="149" spans="2:26" x14ac:dyDescent="0.25">
      <c r="B149" s="3"/>
      <c r="C149" s="367" t="s">
        <v>64</v>
      </c>
      <c r="D149" s="341" t="s">
        <v>89</v>
      </c>
      <c r="E149" s="368">
        <v>7</v>
      </c>
      <c r="F149" s="368">
        <v>11</v>
      </c>
      <c r="G149" s="321">
        <f>I149+J149+K149+M149+N149+O149+Q149+R149+S149+U149+V149+W149</f>
        <v>11</v>
      </c>
      <c r="H149" s="369" t="s">
        <v>25</v>
      </c>
      <c r="I149" s="303"/>
      <c r="J149" s="303"/>
      <c r="K149" s="303"/>
      <c r="L149" s="305">
        <f>SUM(I149:K149)*100/G149</f>
        <v>0</v>
      </c>
      <c r="M149" s="303">
        <v>1</v>
      </c>
      <c r="N149" s="303">
        <v>5</v>
      </c>
      <c r="O149" s="303">
        <v>2</v>
      </c>
      <c r="P149" s="305">
        <f>SUM(M149:O149)*100/G149</f>
        <v>72.727272727272734</v>
      </c>
      <c r="Q149" s="303">
        <v>2</v>
      </c>
      <c r="R149" s="303">
        <v>1</v>
      </c>
      <c r="S149" s="303"/>
      <c r="T149" s="305">
        <f>SUM(Q149:S149)*100/G149</f>
        <v>27.272727272727273</v>
      </c>
      <c r="U149" s="303"/>
      <c r="V149" s="303"/>
      <c r="W149" s="303"/>
      <c r="X149" s="305">
        <f>SUM(U149:W149)*100/G149</f>
        <v>0</v>
      </c>
      <c r="Y149" s="344">
        <f>((1*I149)+(2*J149)+(3*K149)+(4*M149)+(5*N149)+(6*O149)+(7*Q149)+(8*R149)+(9*S149)+(10*U149)+(11*V149)+(12*W149))/G149</f>
        <v>5.7272727272727275</v>
      </c>
      <c r="Z149" s="345">
        <f>T149+X149</f>
        <v>27.272727272727273</v>
      </c>
    </row>
    <row r="150" spans="2:26" x14ac:dyDescent="0.25">
      <c r="B150" s="3"/>
      <c r="C150" s="336" t="s">
        <v>64</v>
      </c>
      <c r="D150" s="333" t="s">
        <v>20</v>
      </c>
      <c r="E150" s="293">
        <v>8</v>
      </c>
      <c r="F150" s="293">
        <v>12</v>
      </c>
      <c r="G150" s="321">
        <f>I150+J150+K150+M150+N150+O150+Q150+R150+S150+U150+V150+W150</f>
        <v>12</v>
      </c>
      <c r="H150" s="336" t="s">
        <v>25</v>
      </c>
      <c r="I150" s="301"/>
      <c r="J150" s="301"/>
      <c r="K150" s="301"/>
      <c r="L150" s="294">
        <f>SUM(I150:K150)*100/F150</f>
        <v>0</v>
      </c>
      <c r="M150" s="301">
        <v>3</v>
      </c>
      <c r="N150" s="301"/>
      <c r="O150" s="301">
        <v>4</v>
      </c>
      <c r="P150" s="294">
        <f>SUM(M150:O150)*100/F150</f>
        <v>58.333333333333336</v>
      </c>
      <c r="Q150" s="301">
        <v>2</v>
      </c>
      <c r="R150" s="301">
        <v>2</v>
      </c>
      <c r="S150" s="301">
        <v>1</v>
      </c>
      <c r="T150" s="294">
        <f>SUM(Q150:S150)*100/F150</f>
        <v>41.666666666666664</v>
      </c>
      <c r="U150" s="301"/>
      <c r="V150" s="301"/>
      <c r="W150" s="301"/>
      <c r="X150" s="370">
        <f>SUM(U150:W150)*100/G150</f>
        <v>0</v>
      </c>
      <c r="Y150" s="294">
        <f>((1*I150)+(2*J150)+(3*K150)+(4*M150)+(5*N150)+(6*O150)+(7*Q150)+(8*R150)+(9*S150)+(10*U150)+(11*V150)+(12*W150))/G150</f>
        <v>6.25</v>
      </c>
      <c r="Z150" s="334">
        <f>T150+X150</f>
        <v>41.666666666666664</v>
      </c>
    </row>
    <row r="151" spans="2:26" x14ac:dyDescent="0.25">
      <c r="B151" s="3"/>
      <c r="C151" s="337" t="s">
        <v>64</v>
      </c>
      <c r="D151" s="328" t="s">
        <v>99</v>
      </c>
      <c r="E151" s="329">
        <v>9</v>
      </c>
      <c r="F151" s="329">
        <v>12</v>
      </c>
      <c r="G151" s="321">
        <f>I151+J151+K151+M151+N151+O151+Q151+R151+S151+U151+V151+W151</f>
        <v>12</v>
      </c>
      <c r="H151" s="337" t="s">
        <v>25</v>
      </c>
      <c r="I151" s="339"/>
      <c r="J151" s="339"/>
      <c r="K151" s="339"/>
      <c r="L151" s="323">
        <f>SUM(I151:K151)*100/F151</f>
        <v>0</v>
      </c>
      <c r="M151" s="339">
        <v>2</v>
      </c>
      <c r="N151" s="339">
        <v>4</v>
      </c>
      <c r="O151" s="339">
        <v>2</v>
      </c>
      <c r="P151" s="323">
        <f>SUM(M151:O151)*100/F151</f>
        <v>66.666666666666671</v>
      </c>
      <c r="Q151" s="339">
        <v>1</v>
      </c>
      <c r="R151" s="339">
        <v>2</v>
      </c>
      <c r="S151" s="339">
        <v>1</v>
      </c>
      <c r="T151" s="323">
        <f>SUM(Q151:S151)*100/F151</f>
        <v>33.333333333333336</v>
      </c>
      <c r="U151" s="339"/>
      <c r="V151" s="339"/>
      <c r="W151" s="339"/>
      <c r="X151" s="371">
        <f>SUM(U151:W151)*100/G151</f>
        <v>0</v>
      </c>
      <c r="Y151" s="323">
        <f>((1*I151)+(2*J151)+(3*K151)+(4*M151)+(5*N151)+(6*O151)+(7*Q151)+(8*R151)+(9*S151)+(10*U151)+(11*V151)+(12*W151))/G151</f>
        <v>6</v>
      </c>
      <c r="Z151" s="331">
        <f>T151+X151</f>
        <v>33.333333333333336</v>
      </c>
    </row>
    <row r="152" spans="2:26" x14ac:dyDescent="0.25">
      <c r="B152" s="3"/>
      <c r="C152" s="337" t="s">
        <v>64</v>
      </c>
      <c r="D152" s="320" t="s">
        <v>105</v>
      </c>
      <c r="E152" s="359">
        <v>10</v>
      </c>
      <c r="F152" s="359">
        <v>11</v>
      </c>
      <c r="G152" s="321">
        <f>I152+J152+K152+M152+N152+O152+Q152+R152+S152+U152+V152+W152</f>
        <v>11</v>
      </c>
      <c r="H152" s="365" t="s">
        <v>24</v>
      </c>
      <c r="I152" s="292"/>
      <c r="J152" s="292"/>
      <c r="K152" s="293">
        <v>1</v>
      </c>
      <c r="L152" s="294">
        <f>SUM(I152:K152)*100/G152</f>
        <v>9.0909090909090917</v>
      </c>
      <c r="M152" s="295">
        <v>1</v>
      </c>
      <c r="N152" s="295">
        <v>1</v>
      </c>
      <c r="O152" s="296">
        <v>4</v>
      </c>
      <c r="P152" s="294">
        <f>SUM(M152:O152)*100/G152</f>
        <v>54.545454545454547</v>
      </c>
      <c r="Q152" s="295">
        <v>2</v>
      </c>
      <c r="R152" s="295"/>
      <c r="S152" s="296">
        <v>1</v>
      </c>
      <c r="T152" s="294">
        <f>SUM(Q152:S152)*100/G152</f>
        <v>27.272727272727273</v>
      </c>
      <c r="U152" s="295">
        <v>1</v>
      </c>
      <c r="V152" s="295"/>
      <c r="W152" s="296"/>
      <c r="X152" s="294">
        <f>SUM(U152:W152)*100/G151</f>
        <v>8.3333333333333339</v>
      </c>
      <c r="Y152" s="324">
        <f>((1*I152)+(2*J152)+(3*K152)+(4*M152)+(5*N152)+(6*O152)+(7*Q152)+(8*R152)+(9*S152)+(10*U152)+(11*V152)+(12*W152))/G152</f>
        <v>6.2727272727272725</v>
      </c>
      <c r="Z152" s="325">
        <f>T152+X152</f>
        <v>35.606060606060609</v>
      </c>
    </row>
    <row r="153" spans="2:26" x14ac:dyDescent="0.25">
      <c r="B153" s="3"/>
      <c r="C153" s="337" t="s">
        <v>64</v>
      </c>
      <c r="D153" s="320" t="s">
        <v>109</v>
      </c>
      <c r="E153" s="359">
        <v>11</v>
      </c>
      <c r="F153" s="359">
        <v>11</v>
      </c>
      <c r="G153" s="321">
        <f>I153+J153+K153+M153+N153+O153+Q153+R153+S153+U153+V153+W153</f>
        <v>11</v>
      </c>
      <c r="H153" s="365" t="s">
        <v>24</v>
      </c>
      <c r="I153" s="292"/>
      <c r="J153" s="292"/>
      <c r="K153" s="293">
        <v>1</v>
      </c>
      <c r="L153" s="294">
        <f>SUM(I153:K153)*100/G153</f>
        <v>9.0909090909090917</v>
      </c>
      <c r="M153" s="295"/>
      <c r="N153" s="295">
        <v>2</v>
      </c>
      <c r="O153" s="296">
        <v>2</v>
      </c>
      <c r="P153" s="294">
        <f>SUM(M153:O153)*100/G153</f>
        <v>36.363636363636367</v>
      </c>
      <c r="Q153" s="295">
        <v>2</v>
      </c>
      <c r="R153" s="295">
        <v>1</v>
      </c>
      <c r="S153" s="296">
        <v>2</v>
      </c>
      <c r="T153" s="294">
        <f>SUM(Q153:S153)*100/G153</f>
        <v>45.454545454545453</v>
      </c>
      <c r="U153" s="295"/>
      <c r="V153" s="295">
        <v>1</v>
      </c>
      <c r="W153" s="296"/>
      <c r="X153" s="294">
        <f>SUM(U153:W153)*100/G152</f>
        <v>9.0909090909090917</v>
      </c>
      <c r="Y153" s="324">
        <f>((1*I153)+(2*J153)+(3*K153)+(4*M153)+(5*N153)+(6*O153)+(7*Q153)+(8*R153)+(9*S153)+(10*U153)+(11*V153)+(12*W153))/G153</f>
        <v>6.9090909090909092</v>
      </c>
      <c r="Z153" s="325">
        <f>T153+X153</f>
        <v>54.545454545454547</v>
      </c>
    </row>
    <row r="154" spans="2:26" x14ac:dyDescent="0.25">
      <c r="B154" s="3"/>
      <c r="C154" s="336"/>
      <c r="D154" s="364"/>
      <c r="E154" s="296"/>
      <c r="F154" s="296"/>
      <c r="G154" s="333"/>
      <c r="H154" s="363"/>
      <c r="I154" s="301"/>
      <c r="J154" s="301"/>
      <c r="K154" s="301"/>
      <c r="L154" s="294"/>
      <c r="M154" s="301"/>
      <c r="N154" s="301"/>
      <c r="O154" s="301"/>
      <c r="P154" s="294"/>
      <c r="Q154" s="301"/>
      <c r="R154" s="301"/>
      <c r="S154" s="301"/>
      <c r="T154" s="294"/>
      <c r="U154" s="301"/>
      <c r="V154" s="301"/>
      <c r="W154" s="301"/>
      <c r="X154" s="294"/>
      <c r="Y154" s="326">
        <f>Y153-Y152</f>
        <v>0.63636363636363669</v>
      </c>
      <c r="Z154" s="326">
        <f>Z153-Z152</f>
        <v>18.939393939393938</v>
      </c>
    </row>
    <row r="155" spans="2:26" x14ac:dyDescent="0.25">
      <c r="B155" s="3"/>
      <c r="C155" s="367" t="s">
        <v>64</v>
      </c>
      <c r="D155" s="341" t="s">
        <v>89</v>
      </c>
      <c r="E155" s="368">
        <v>8</v>
      </c>
      <c r="F155" s="368">
        <v>11</v>
      </c>
      <c r="G155" s="321">
        <f>I155+J155+K155+M155+N155+O155+Q155+R155+S155+U155+V155+W155</f>
        <v>9</v>
      </c>
      <c r="H155" s="369" t="s">
        <v>25</v>
      </c>
      <c r="I155" s="303"/>
      <c r="J155" s="303"/>
      <c r="K155" s="303">
        <v>2</v>
      </c>
      <c r="L155" s="305">
        <v>2</v>
      </c>
      <c r="M155" s="303">
        <v>3</v>
      </c>
      <c r="N155" s="303">
        <v>1</v>
      </c>
      <c r="O155" s="303"/>
      <c r="P155" s="305">
        <f>SUM(M155:O155)*100/G155</f>
        <v>44.444444444444443</v>
      </c>
      <c r="Q155" s="303">
        <v>1</v>
      </c>
      <c r="R155" s="303">
        <v>1</v>
      </c>
      <c r="S155" s="303"/>
      <c r="T155" s="305">
        <f>SUM(Q155:S155)*100/G155</f>
        <v>22.222222222222221</v>
      </c>
      <c r="U155" s="303">
        <v>1</v>
      </c>
      <c r="V155" s="303"/>
      <c r="W155" s="303"/>
      <c r="X155" s="305">
        <f>SUM(U155:W155)*100/G155</f>
        <v>11.111111111111111</v>
      </c>
      <c r="Y155" s="344">
        <f>((1*I155)+(2*J155)+(3*K155)+(4*M155)+(5*N155)+(6*O155)+(7*Q155)+(8*R155)+(9*S155)+(10*U155)+(11*V155)+(12*W155))/G155</f>
        <v>5.333333333333333</v>
      </c>
      <c r="Z155" s="345">
        <f>T155+X155</f>
        <v>33.333333333333329</v>
      </c>
    </row>
    <row r="156" spans="2:26" x14ac:dyDescent="0.25">
      <c r="B156" s="3"/>
      <c r="C156" s="336" t="s">
        <v>64</v>
      </c>
      <c r="D156" s="333" t="s">
        <v>20</v>
      </c>
      <c r="E156" s="293">
        <v>9</v>
      </c>
      <c r="F156" s="293">
        <v>11</v>
      </c>
      <c r="G156" s="321">
        <f>I156+J156+K156+M156+N156+O156+Q156+R156+S156+U156+V156+W156</f>
        <v>11</v>
      </c>
      <c r="H156" s="336" t="s">
        <v>25</v>
      </c>
      <c r="I156" s="301"/>
      <c r="J156" s="301"/>
      <c r="K156" s="301">
        <v>1</v>
      </c>
      <c r="L156" s="294">
        <f>SUM(I156:K156)*100/F156</f>
        <v>9.0909090909090917</v>
      </c>
      <c r="M156" s="301">
        <v>2</v>
      </c>
      <c r="N156" s="301">
        <v>2</v>
      </c>
      <c r="O156" s="301">
        <v>2</v>
      </c>
      <c r="P156" s="294">
        <f>SUM(M156:O156)*100/F156</f>
        <v>54.545454545454547</v>
      </c>
      <c r="Q156" s="301">
        <v>1</v>
      </c>
      <c r="R156" s="301">
        <v>1</v>
      </c>
      <c r="S156" s="301">
        <v>1</v>
      </c>
      <c r="T156" s="294">
        <f>SUM(Q156:S156)*100/F156</f>
        <v>27.272727272727273</v>
      </c>
      <c r="U156" s="301">
        <v>1</v>
      </c>
      <c r="V156" s="301"/>
      <c r="W156" s="301"/>
      <c r="X156" s="370">
        <f>SUM(U156:W156)*100/G156</f>
        <v>9.0909090909090917</v>
      </c>
      <c r="Y156" s="294">
        <f>((1*I156)+(2*J156)+(3*K156)+(4*M156)+(5*N156)+(6*O156)+(7*Q156)+(8*R156)+(9*S156)+(10*U156)+(11*V156)+(12*W156))/G156</f>
        <v>6.0909090909090908</v>
      </c>
      <c r="Z156" s="334">
        <f>T156+X156</f>
        <v>36.363636363636367</v>
      </c>
    </row>
    <row r="157" spans="2:26" x14ac:dyDescent="0.25">
      <c r="B157" s="3"/>
      <c r="C157" s="337" t="s">
        <v>64</v>
      </c>
      <c r="D157" s="328" t="s">
        <v>99</v>
      </c>
      <c r="E157" s="329">
        <v>10</v>
      </c>
      <c r="F157" s="329">
        <v>10</v>
      </c>
      <c r="G157" s="321">
        <f>I157+J157+K157+M157+N157+O157+Q157+R157+S157+U157+V157+W157</f>
        <v>10</v>
      </c>
      <c r="H157" s="337" t="s">
        <v>25</v>
      </c>
      <c r="I157" s="339"/>
      <c r="J157" s="339">
        <v>1</v>
      </c>
      <c r="K157" s="339">
        <v>2</v>
      </c>
      <c r="L157" s="323">
        <f>SUM(I157:K157)*100/F157</f>
        <v>30</v>
      </c>
      <c r="M157" s="339"/>
      <c r="N157" s="339">
        <v>4</v>
      </c>
      <c r="O157" s="339"/>
      <c r="P157" s="323">
        <f>SUM(M157:O157)*100/F157</f>
        <v>40</v>
      </c>
      <c r="Q157" s="339"/>
      <c r="R157" s="339">
        <v>2</v>
      </c>
      <c r="S157" s="339"/>
      <c r="T157" s="323">
        <f>SUM(Q157:S157)*100/F157</f>
        <v>20</v>
      </c>
      <c r="U157" s="339">
        <v>1</v>
      </c>
      <c r="V157" s="339"/>
      <c r="W157" s="339"/>
      <c r="X157" s="371">
        <f>SUM(U157:W157)*100/G157</f>
        <v>10</v>
      </c>
      <c r="Y157" s="323">
        <f>((1*I157)+(2*J157)+(3*K157)+(4*M157)+(5*N157)+(6*O157)+(7*Q157)+(8*R157)+(9*S157)+(10*U157)+(11*V157)+(12*W157))/G157</f>
        <v>5.4</v>
      </c>
      <c r="Z157" s="331">
        <f>T157+X157</f>
        <v>30</v>
      </c>
    </row>
    <row r="158" spans="2:26" x14ac:dyDescent="0.25">
      <c r="B158" s="3"/>
      <c r="C158" s="337" t="s">
        <v>64</v>
      </c>
      <c r="D158" s="320" t="s">
        <v>105</v>
      </c>
      <c r="E158" s="359">
        <v>11</v>
      </c>
      <c r="F158" s="359">
        <v>10</v>
      </c>
      <c r="G158" s="321">
        <f>I158+J158+K158+M158+N158+O158+Q158+R158+S158+U158+V158+W158</f>
        <v>10</v>
      </c>
      <c r="H158" s="365" t="s">
        <v>24</v>
      </c>
      <c r="I158" s="292"/>
      <c r="J158" s="292">
        <v>1</v>
      </c>
      <c r="K158" s="293">
        <v>1</v>
      </c>
      <c r="L158" s="294">
        <f>SUM(I158:K158)*100/G158</f>
        <v>20</v>
      </c>
      <c r="M158" s="295">
        <v>1</v>
      </c>
      <c r="N158" s="295">
        <v>3</v>
      </c>
      <c r="O158" s="296">
        <v>1</v>
      </c>
      <c r="P158" s="294">
        <f>SUM(M158:O158)*100/G158</f>
        <v>50</v>
      </c>
      <c r="Q158" s="295"/>
      <c r="R158" s="295">
        <v>2</v>
      </c>
      <c r="S158" s="296"/>
      <c r="T158" s="294">
        <f>SUM(Q158:S158)*100/G158</f>
        <v>20</v>
      </c>
      <c r="U158" s="295"/>
      <c r="V158" s="295">
        <v>1</v>
      </c>
      <c r="W158" s="296"/>
      <c r="X158" s="294">
        <f>SUM(U158:W158)*100/G157</f>
        <v>10</v>
      </c>
      <c r="Y158" s="324">
        <f>((1*I158)+(2*J158)+(3*K158)+(4*M158)+(5*N158)+(6*O158)+(7*Q158)+(8*R158)+(9*S158)+(10*U158)+(11*V158)+(12*W158))/G158</f>
        <v>5.7</v>
      </c>
      <c r="Z158" s="325">
        <f>T158+X158</f>
        <v>30</v>
      </c>
    </row>
    <row r="159" spans="2:26" x14ac:dyDescent="0.25">
      <c r="B159" s="3"/>
      <c r="C159" s="336"/>
      <c r="D159" s="364"/>
      <c r="E159" s="296"/>
      <c r="F159" s="296"/>
      <c r="G159" s="333"/>
      <c r="H159" s="363"/>
      <c r="I159" s="301"/>
      <c r="J159" s="301"/>
      <c r="K159" s="301"/>
      <c r="L159" s="294"/>
      <c r="M159" s="301"/>
      <c r="N159" s="301"/>
      <c r="O159" s="301"/>
      <c r="P159" s="294"/>
      <c r="Q159" s="301"/>
      <c r="R159" s="301"/>
      <c r="S159" s="301"/>
      <c r="T159" s="294"/>
      <c r="U159" s="301"/>
      <c r="V159" s="301"/>
      <c r="W159" s="301"/>
      <c r="X159" s="294"/>
      <c r="Y159" s="326">
        <f>Y158-Y157</f>
        <v>0.29999999999999982</v>
      </c>
      <c r="Z159" s="326">
        <f>Z158-Z157</f>
        <v>0</v>
      </c>
    </row>
    <row r="160" spans="2:26" x14ac:dyDescent="0.25">
      <c r="B160" s="3"/>
      <c r="C160" s="337" t="s">
        <v>64</v>
      </c>
      <c r="D160" s="328" t="s">
        <v>99</v>
      </c>
      <c r="E160" s="329">
        <v>11</v>
      </c>
      <c r="F160" s="329">
        <v>7</v>
      </c>
      <c r="G160" s="321">
        <f>I160+J160+K160+M160+N160+O160+Q160+R160+S160+U160+V160+W160</f>
        <v>7</v>
      </c>
      <c r="H160" s="337" t="s">
        <v>25</v>
      </c>
      <c r="I160" s="339"/>
      <c r="J160" s="339">
        <v>4</v>
      </c>
      <c r="K160" s="339">
        <v>1</v>
      </c>
      <c r="L160" s="323">
        <f>SUM(I160:K160)*100/F160</f>
        <v>71.428571428571431</v>
      </c>
      <c r="M160" s="339"/>
      <c r="N160" s="339">
        <v>2</v>
      </c>
      <c r="O160" s="339"/>
      <c r="P160" s="323">
        <f>SUM(M160:O160)*100/F160</f>
        <v>28.571428571428573</v>
      </c>
      <c r="Q160" s="339"/>
      <c r="R160" s="339"/>
      <c r="S160" s="339"/>
      <c r="T160" s="323">
        <f>SUM(Q160:S160)*100/F160</f>
        <v>0</v>
      </c>
      <c r="U160" s="339"/>
      <c r="V160" s="339"/>
      <c r="W160" s="339"/>
      <c r="X160" s="371">
        <f>SUM(U160:W160)*100/G160</f>
        <v>0</v>
      </c>
      <c r="Y160" s="323">
        <f>((1*I160)+(2*J160)+(3*K160)+(4*M160)+(5*N160)+(6*O160)+(7*Q160)+(8*R160)+(9*S160)+(10*U160)+(11*V160)+(12*W160))/G160</f>
        <v>3</v>
      </c>
      <c r="Z160" s="331">
        <f>T160+X160</f>
        <v>0</v>
      </c>
    </row>
    <row r="161" spans="2:26" x14ac:dyDescent="0.25">
      <c r="B161" s="3"/>
      <c r="C161" s="336"/>
      <c r="D161" s="333"/>
      <c r="E161" s="293"/>
      <c r="F161" s="293"/>
      <c r="G161" s="351"/>
      <c r="H161" s="336"/>
      <c r="I161" s="301"/>
      <c r="J161" s="301"/>
      <c r="K161" s="301"/>
      <c r="L161" s="294"/>
      <c r="M161" s="301"/>
      <c r="N161" s="301"/>
      <c r="O161" s="301"/>
      <c r="P161" s="294"/>
      <c r="Q161" s="301"/>
      <c r="R161" s="301"/>
      <c r="S161" s="301"/>
      <c r="T161" s="294"/>
      <c r="U161" s="301"/>
      <c r="V161" s="301"/>
      <c r="W161" s="301"/>
      <c r="X161" s="370"/>
      <c r="Y161" s="294"/>
      <c r="Z161" s="294"/>
    </row>
    <row r="162" spans="2:26" x14ac:dyDescent="0.25">
      <c r="B162" s="3"/>
      <c r="C162" s="336"/>
      <c r="D162" s="328" t="s">
        <v>99</v>
      </c>
      <c r="E162" s="293"/>
      <c r="F162" s="293"/>
      <c r="G162" s="351"/>
      <c r="H162" s="337" t="s">
        <v>25</v>
      </c>
      <c r="I162" s="301"/>
      <c r="J162" s="301"/>
      <c r="K162" s="301"/>
      <c r="L162" s="294"/>
      <c r="M162" s="301"/>
      <c r="N162" s="301"/>
      <c r="O162" s="301"/>
      <c r="P162" s="294"/>
      <c r="Q162" s="301"/>
      <c r="R162" s="301"/>
      <c r="S162" s="301"/>
      <c r="T162" s="294"/>
      <c r="U162" s="301"/>
      <c r="V162" s="301"/>
      <c r="W162" s="301"/>
      <c r="X162" s="294"/>
      <c r="Y162" s="323">
        <f>AVERAGE(Y160,Y157,Y151,Y144,Y137,Y131)</f>
        <v>5.1000000000000005</v>
      </c>
      <c r="Z162" s="323">
        <f>AVERAGE(Z160,Z157,Z151,Z144,Z137,Z131)</f>
        <v>27.460317460317466</v>
      </c>
    </row>
    <row r="163" spans="2:26" x14ac:dyDescent="0.25">
      <c r="B163" s="18"/>
      <c r="C163" s="363"/>
      <c r="D163" s="320" t="s">
        <v>105</v>
      </c>
      <c r="E163" s="296"/>
      <c r="F163" s="296"/>
      <c r="G163" s="351"/>
      <c r="H163" s="365" t="s">
        <v>24</v>
      </c>
      <c r="I163" s="301"/>
      <c r="J163" s="301"/>
      <c r="K163" s="301"/>
      <c r="L163" s="294"/>
      <c r="M163" s="301"/>
      <c r="N163" s="301"/>
      <c r="O163" s="301"/>
      <c r="P163" s="294"/>
      <c r="Q163" s="301"/>
      <c r="R163" s="301"/>
      <c r="S163" s="301"/>
      <c r="T163" s="294"/>
      <c r="U163" s="301"/>
      <c r="V163" s="301"/>
      <c r="W163" s="301"/>
      <c r="X163" s="294"/>
      <c r="Y163" s="324">
        <f>AVERAGE(Y158,Y152,Y145,Y138,Y132,Y127)</f>
        <v>5.4031576266870394</v>
      </c>
      <c r="Z163" s="324">
        <f>AVERAGE(Z158,Z152,Z145,Z138,Z132,Z127)</f>
        <v>25.836304218657162</v>
      </c>
    </row>
    <row r="164" spans="2:26" x14ac:dyDescent="0.25">
      <c r="B164" s="18"/>
      <c r="C164" s="363"/>
      <c r="D164" s="320" t="s">
        <v>109</v>
      </c>
      <c r="E164" s="296"/>
      <c r="F164" s="296"/>
      <c r="G164" s="351"/>
      <c r="H164" s="365" t="s">
        <v>24</v>
      </c>
      <c r="I164" s="301"/>
      <c r="J164" s="301"/>
      <c r="K164" s="301"/>
      <c r="L164" s="294"/>
      <c r="M164" s="301"/>
      <c r="N164" s="301"/>
      <c r="O164" s="301"/>
      <c r="P164" s="294"/>
      <c r="Q164" s="301"/>
      <c r="R164" s="301"/>
      <c r="S164" s="301"/>
      <c r="T164" s="294"/>
      <c r="U164" s="301"/>
      <c r="V164" s="301"/>
      <c r="W164" s="301"/>
      <c r="X164" s="294"/>
      <c r="Y164" s="324">
        <f>AVERAGE(Y153,Y146,Y139,Y133,Y128)</f>
        <v>5.5085221967574913</v>
      </c>
      <c r="Z164" s="324">
        <f>AVERAGE(Z153,Z146,Z139,Z133,Z128)</f>
        <v>34.348866819455054</v>
      </c>
    </row>
    <row r="165" spans="2:26" x14ac:dyDescent="0.25">
      <c r="B165" s="18"/>
      <c r="C165" s="363"/>
      <c r="D165" s="404" t="s">
        <v>119</v>
      </c>
      <c r="E165" s="296"/>
      <c r="F165" s="296"/>
      <c r="G165" s="351"/>
      <c r="H165" s="365" t="s">
        <v>24</v>
      </c>
      <c r="I165" s="301"/>
      <c r="J165" s="301"/>
      <c r="K165" s="301"/>
      <c r="L165" s="294"/>
      <c r="M165" s="301"/>
      <c r="N165" s="301"/>
      <c r="O165" s="301"/>
      <c r="P165" s="294"/>
      <c r="Q165" s="301"/>
      <c r="R165" s="301"/>
      <c r="S165" s="301"/>
      <c r="T165" s="294"/>
      <c r="U165" s="301"/>
      <c r="V165" s="301"/>
      <c r="W165" s="301"/>
      <c r="X165" s="294"/>
      <c r="Y165" s="324">
        <f>AVERAGE(Y147,Y140,Y134,Y129,Y125,Y123)</f>
        <v>5.1806878306878303</v>
      </c>
      <c r="Z165" s="324">
        <f>AVERAGE(Z147,Z140,Z134,Z129,Z125,Z123)</f>
        <v>28.783068783068785</v>
      </c>
    </row>
    <row r="166" spans="2:26" x14ac:dyDescent="0.25">
      <c r="B166" s="18"/>
      <c r="C166" s="363"/>
      <c r="D166" s="372"/>
      <c r="E166" s="296"/>
      <c r="F166" s="296"/>
      <c r="G166" s="351"/>
      <c r="H166" s="363"/>
      <c r="I166" s="301"/>
      <c r="J166" s="301"/>
      <c r="K166" s="301"/>
      <c r="L166" s="294"/>
      <c r="M166" s="301"/>
      <c r="N166" s="301"/>
      <c r="O166" s="301"/>
      <c r="P166" s="294"/>
      <c r="Q166" s="301"/>
      <c r="R166" s="301"/>
      <c r="S166" s="301"/>
      <c r="T166" s="294"/>
      <c r="U166" s="301"/>
      <c r="V166" s="301"/>
      <c r="W166" s="301"/>
      <c r="X166" s="294"/>
      <c r="Y166" s="326">
        <f>Y165-Y164</f>
        <v>-0.32783436606966099</v>
      </c>
      <c r="Z166" s="326">
        <f>Z165-Z164</f>
        <v>-5.5657980363862691</v>
      </c>
    </row>
    <row r="167" spans="2:26" x14ac:dyDescent="0.25">
      <c r="B167" s="18"/>
      <c r="C167" s="410" t="s">
        <v>65</v>
      </c>
      <c r="D167" s="411" t="s">
        <v>119</v>
      </c>
      <c r="E167" s="296">
        <v>6</v>
      </c>
      <c r="F167" s="296">
        <v>21</v>
      </c>
      <c r="G167" s="374">
        <f>I167+J167+K167+M167+N167+O167+Q167+R167+S167+U167+V167+W167</f>
        <v>21</v>
      </c>
      <c r="H167" s="365" t="s">
        <v>26</v>
      </c>
      <c r="I167" s="301"/>
      <c r="J167" s="301"/>
      <c r="K167" s="301">
        <v>1</v>
      </c>
      <c r="L167" s="294">
        <f>SUM(I167:K167)*100/G167</f>
        <v>4.7619047619047619</v>
      </c>
      <c r="M167" s="301">
        <v>2</v>
      </c>
      <c r="N167" s="301">
        <v>2</v>
      </c>
      <c r="O167" s="301">
        <v>4</v>
      </c>
      <c r="P167" s="294">
        <f>SUM(M167:O167)*100/G167</f>
        <v>38.095238095238095</v>
      </c>
      <c r="Q167" s="301">
        <v>3</v>
      </c>
      <c r="R167" s="301">
        <v>4</v>
      </c>
      <c r="S167" s="301">
        <v>3</v>
      </c>
      <c r="T167" s="294">
        <f>SUM(Q167:S167)*100/G167</f>
        <v>47.61904761904762</v>
      </c>
      <c r="U167" s="301">
        <v>2</v>
      </c>
      <c r="V167" s="301"/>
      <c r="W167" s="301"/>
      <c r="X167" s="294">
        <f>SUM(U167:W167)*100/G167</f>
        <v>9.5238095238095237</v>
      </c>
      <c r="Y167" s="324">
        <f t="shared" ref="Y167:Y173" si="12">((1*I167)+(2*J167)+(3*K167)+(4*M167)+(5*N167)+(6*O167)+(7*Q167)+(8*R167)+(9*S167)+(10*U167)+(11*V167)+(12*W167))/G167</f>
        <v>6.9047619047619051</v>
      </c>
      <c r="Z167" s="325">
        <f t="shared" ref="Z167:Z173" si="13">T167+X167</f>
        <v>57.142857142857146</v>
      </c>
    </row>
    <row r="168" spans="2:26" x14ac:dyDescent="0.25">
      <c r="B168" s="18"/>
      <c r="C168" s="409" t="s">
        <v>63</v>
      </c>
      <c r="D168" s="364" t="s">
        <v>109</v>
      </c>
      <c r="E168" s="296">
        <v>6</v>
      </c>
      <c r="F168" s="296">
        <v>10</v>
      </c>
      <c r="G168" s="374">
        <f>I168+J168+K168+M168+N168+O168+Q168+R168+S168+U168+V168+W168</f>
        <v>10</v>
      </c>
      <c r="H168" s="365" t="s">
        <v>26</v>
      </c>
      <c r="I168" s="301"/>
      <c r="J168" s="301"/>
      <c r="K168" s="301">
        <v>2</v>
      </c>
      <c r="L168" s="294">
        <f>SUM(I168:K168)*100/G168</f>
        <v>20</v>
      </c>
      <c r="M168" s="301"/>
      <c r="N168" s="301">
        <v>2</v>
      </c>
      <c r="O168" s="301">
        <v>1</v>
      </c>
      <c r="P168" s="294">
        <f>SUM(M168:O168)*100/G168</f>
        <v>30</v>
      </c>
      <c r="Q168" s="301">
        <v>1</v>
      </c>
      <c r="R168" s="301">
        <v>3</v>
      </c>
      <c r="S168" s="301"/>
      <c r="T168" s="294">
        <f>SUM(Q168:S168)*100/G168</f>
        <v>40</v>
      </c>
      <c r="U168" s="301">
        <v>1</v>
      </c>
      <c r="V168" s="301"/>
      <c r="W168" s="301"/>
      <c r="X168" s="294">
        <f>SUM(U168:W168)*100/G168</f>
        <v>10</v>
      </c>
      <c r="Y168" s="324">
        <f t="shared" si="12"/>
        <v>6.3</v>
      </c>
      <c r="Z168" s="325">
        <f t="shared" si="13"/>
        <v>50</v>
      </c>
    </row>
    <row r="169" spans="2:26" x14ac:dyDescent="0.25">
      <c r="B169" s="18"/>
      <c r="C169" s="409" t="s">
        <v>65</v>
      </c>
      <c r="D169" s="412" t="s">
        <v>119</v>
      </c>
      <c r="E169" s="296">
        <v>7</v>
      </c>
      <c r="F169" s="296">
        <v>10</v>
      </c>
      <c r="G169" s="374">
        <f>I169+J169+K169+M169+N169+O169+Q169+R169+S169+U169+V169+W169</f>
        <v>10</v>
      </c>
      <c r="H169" s="365" t="s">
        <v>26</v>
      </c>
      <c r="I169" s="301"/>
      <c r="J169" s="301"/>
      <c r="K169" s="301"/>
      <c r="L169" s="294">
        <f>SUM(I169:K169)*100/G169</f>
        <v>0</v>
      </c>
      <c r="M169" s="301">
        <v>1</v>
      </c>
      <c r="N169" s="301">
        <v>2</v>
      </c>
      <c r="O169" s="301">
        <v>1</v>
      </c>
      <c r="P169" s="294">
        <f>SUM(M169:O169)*100/G169</f>
        <v>40</v>
      </c>
      <c r="Q169" s="301">
        <v>2</v>
      </c>
      <c r="R169" s="301">
        <v>2</v>
      </c>
      <c r="S169" s="301">
        <v>2</v>
      </c>
      <c r="T169" s="294">
        <f>SUM(Q169:S169)*100/G169</f>
        <v>60</v>
      </c>
      <c r="U169" s="301"/>
      <c r="V169" s="301"/>
      <c r="W169" s="301"/>
      <c r="X169" s="294">
        <f>SUM(U169:W169)*100/G169</f>
        <v>0</v>
      </c>
      <c r="Y169" s="324">
        <f t="shared" si="12"/>
        <v>6.8</v>
      </c>
      <c r="Z169" s="325">
        <f t="shared" si="13"/>
        <v>60</v>
      </c>
    </row>
    <row r="170" spans="2:26" x14ac:dyDescent="0.25">
      <c r="B170" s="18"/>
      <c r="C170" s="409"/>
      <c r="D170" s="364"/>
      <c r="E170" s="296"/>
      <c r="F170" s="296"/>
      <c r="G170" s="374"/>
      <c r="H170" s="365"/>
      <c r="I170" s="301"/>
      <c r="J170" s="301"/>
      <c r="K170" s="301"/>
      <c r="L170" s="294"/>
      <c r="M170" s="301"/>
      <c r="N170" s="301"/>
      <c r="O170" s="301"/>
      <c r="P170" s="294"/>
      <c r="Q170" s="301"/>
      <c r="R170" s="301"/>
      <c r="S170" s="301"/>
      <c r="T170" s="294"/>
      <c r="U170" s="301"/>
      <c r="V170" s="301"/>
      <c r="W170" s="301"/>
      <c r="X170" s="294"/>
      <c r="Y170" s="326">
        <f>Y169-Y168</f>
        <v>0.5</v>
      </c>
      <c r="Z170" s="326">
        <f>Z169-Z168</f>
        <v>10</v>
      </c>
    </row>
    <row r="171" spans="2:26" x14ac:dyDescent="0.25">
      <c r="B171" s="18"/>
      <c r="C171" s="337" t="s">
        <v>65</v>
      </c>
      <c r="D171" s="320" t="s">
        <v>105</v>
      </c>
      <c r="E171" s="359">
        <v>6</v>
      </c>
      <c r="F171" s="359">
        <v>17</v>
      </c>
      <c r="G171" s="321">
        <f>I171+J171+K171+M171+N171+O171+Q171+R171+S171+U171+V171+W171</f>
        <v>17</v>
      </c>
      <c r="H171" s="365" t="s">
        <v>26</v>
      </c>
      <c r="I171" s="292"/>
      <c r="J171" s="292"/>
      <c r="K171" s="293">
        <v>2</v>
      </c>
      <c r="L171" s="294">
        <f>SUM(I171:K171)*100/G171</f>
        <v>11.764705882352942</v>
      </c>
      <c r="M171" s="295">
        <v>1</v>
      </c>
      <c r="N171" s="295">
        <v>1</v>
      </c>
      <c r="O171" s="296">
        <v>9</v>
      </c>
      <c r="P171" s="294">
        <f>SUM(M171:O171)*100/G171</f>
        <v>64.705882352941174</v>
      </c>
      <c r="Q171" s="295">
        <v>2</v>
      </c>
      <c r="R171" s="295"/>
      <c r="S171" s="296">
        <v>1</v>
      </c>
      <c r="T171" s="294">
        <f>SUM(Q171:S171)*100/G171</f>
        <v>17.647058823529413</v>
      </c>
      <c r="U171" s="295">
        <v>1</v>
      </c>
      <c r="V171" s="295"/>
      <c r="W171" s="296"/>
      <c r="X171" s="294">
        <f>SUM(U171:W171)*100/G171</f>
        <v>5.882352941176471</v>
      </c>
      <c r="Y171" s="324">
        <f t="shared" si="12"/>
        <v>6</v>
      </c>
      <c r="Z171" s="325">
        <f t="shared" si="13"/>
        <v>23.529411764705884</v>
      </c>
    </row>
    <row r="172" spans="2:26" x14ac:dyDescent="0.25">
      <c r="B172" s="18"/>
      <c r="C172" s="337" t="s">
        <v>63</v>
      </c>
      <c r="D172" s="320" t="s">
        <v>109</v>
      </c>
      <c r="E172" s="359">
        <v>7</v>
      </c>
      <c r="F172" s="359">
        <v>17</v>
      </c>
      <c r="G172" s="321">
        <f>I172+J172+K172+M172+N172+O172+Q172+R172+S172+U172+V172+W172</f>
        <v>17</v>
      </c>
      <c r="H172" s="365" t="s">
        <v>26</v>
      </c>
      <c r="I172" s="292"/>
      <c r="J172" s="292"/>
      <c r="K172" s="293">
        <v>2</v>
      </c>
      <c r="L172" s="294">
        <f>SUM(I172:K172)*100/G172</f>
        <v>11.764705882352942</v>
      </c>
      <c r="M172" s="295">
        <v>1</v>
      </c>
      <c r="N172" s="295">
        <v>3</v>
      </c>
      <c r="O172" s="296">
        <v>2</v>
      </c>
      <c r="P172" s="294">
        <f>SUM(M172:O172)*100/G172</f>
        <v>35.294117647058826</v>
      </c>
      <c r="Q172" s="295">
        <v>4</v>
      </c>
      <c r="R172" s="295">
        <v>2</v>
      </c>
      <c r="S172" s="296">
        <v>2</v>
      </c>
      <c r="T172" s="294">
        <f>SUM(Q172:S172)*100/G172</f>
        <v>47.058823529411768</v>
      </c>
      <c r="U172" s="295">
        <v>1</v>
      </c>
      <c r="V172" s="295"/>
      <c r="W172" s="296"/>
      <c r="X172" s="294">
        <f>SUM(U172:W172)*100/G172</f>
        <v>5.882352941176471</v>
      </c>
      <c r="Y172" s="324">
        <f t="shared" si="12"/>
        <v>6.4117647058823533</v>
      </c>
      <c r="Z172" s="325">
        <f t="shared" si="13"/>
        <v>52.941176470588239</v>
      </c>
    </row>
    <row r="173" spans="2:26" x14ac:dyDescent="0.25">
      <c r="B173" s="18"/>
      <c r="C173" s="409" t="s">
        <v>65</v>
      </c>
      <c r="D173" s="404" t="s">
        <v>119</v>
      </c>
      <c r="E173" s="359">
        <v>8</v>
      </c>
      <c r="F173" s="359">
        <v>18</v>
      </c>
      <c r="G173" s="321">
        <f>I173+J173+K173+M173+N173+O173+Q173+R173+S173+U173+V173+W173</f>
        <v>18</v>
      </c>
      <c r="H173" s="365" t="s">
        <v>26</v>
      </c>
      <c r="I173" s="292"/>
      <c r="J173" s="292"/>
      <c r="K173" s="293">
        <v>3</v>
      </c>
      <c r="L173" s="294">
        <f>SUM(I173:K173)*100/G173</f>
        <v>16.666666666666668</v>
      </c>
      <c r="M173" s="295">
        <v>6</v>
      </c>
      <c r="N173" s="295">
        <v>2</v>
      </c>
      <c r="O173" s="296">
        <v>2</v>
      </c>
      <c r="P173" s="294">
        <f>SUM(M173:O173)*100/G173</f>
        <v>55.555555555555557</v>
      </c>
      <c r="Q173" s="295">
        <v>2</v>
      </c>
      <c r="R173" s="295">
        <v>2</v>
      </c>
      <c r="S173" s="296"/>
      <c r="T173" s="294">
        <f>SUM(Q173:S173)*100/G173</f>
        <v>22.222222222222221</v>
      </c>
      <c r="U173" s="295">
        <v>1</v>
      </c>
      <c r="V173" s="295"/>
      <c r="W173" s="296"/>
      <c r="X173" s="294">
        <f>SUM(U173:W173)*100/G173</f>
        <v>5.5555555555555554</v>
      </c>
      <c r="Y173" s="324">
        <f t="shared" si="12"/>
        <v>5.2777777777777777</v>
      </c>
      <c r="Z173" s="325">
        <f t="shared" si="13"/>
        <v>27.777777777777779</v>
      </c>
    </row>
    <row r="174" spans="2:26" x14ac:dyDescent="0.25">
      <c r="B174" s="18"/>
      <c r="C174" s="337"/>
      <c r="D174" s="320"/>
      <c r="E174" s="359"/>
      <c r="F174" s="359"/>
      <c r="G174" s="321"/>
      <c r="H174" s="365"/>
      <c r="I174" s="292"/>
      <c r="J174" s="292"/>
      <c r="K174" s="293"/>
      <c r="L174" s="294"/>
      <c r="M174" s="295"/>
      <c r="N174" s="295"/>
      <c r="O174" s="296"/>
      <c r="P174" s="294"/>
      <c r="Q174" s="295"/>
      <c r="R174" s="295"/>
      <c r="S174" s="296"/>
      <c r="T174" s="294"/>
      <c r="U174" s="295"/>
      <c r="V174" s="295"/>
      <c r="W174" s="296"/>
      <c r="X174" s="294"/>
      <c r="Y174" s="326">
        <f>Y173-Y172</f>
        <v>-1.1339869281045756</v>
      </c>
      <c r="Z174" s="326">
        <f>Z173-Z172</f>
        <v>-25.16339869281046</v>
      </c>
    </row>
    <row r="175" spans="2:26" x14ac:dyDescent="0.25">
      <c r="B175" s="18"/>
      <c r="C175" s="337" t="s">
        <v>65</v>
      </c>
      <c r="D175" s="366" t="s">
        <v>99</v>
      </c>
      <c r="E175" s="329">
        <v>6</v>
      </c>
      <c r="F175" s="329">
        <v>14</v>
      </c>
      <c r="G175" s="321">
        <f>I175+J175+K175+M175+N175+O175+Q175+R175+S175+U175+V175+W175</f>
        <v>14</v>
      </c>
      <c r="H175" s="337" t="s">
        <v>26</v>
      </c>
      <c r="I175" s="339"/>
      <c r="J175" s="339">
        <v>1</v>
      </c>
      <c r="K175" s="339">
        <v>1</v>
      </c>
      <c r="L175" s="323">
        <f>SUM(I175:K175)*100/F175</f>
        <v>14.285714285714286</v>
      </c>
      <c r="M175" s="339">
        <v>4</v>
      </c>
      <c r="N175" s="339">
        <v>3</v>
      </c>
      <c r="O175" s="339">
        <v>1</v>
      </c>
      <c r="P175" s="323">
        <f>SUM(M175:O175)*100/F175</f>
        <v>57.142857142857146</v>
      </c>
      <c r="Q175" s="339">
        <v>1</v>
      </c>
      <c r="R175" s="339">
        <v>3</v>
      </c>
      <c r="S175" s="339"/>
      <c r="T175" s="323">
        <f>SUM(Q175:S175)*100/F175</f>
        <v>28.571428571428573</v>
      </c>
      <c r="U175" s="339"/>
      <c r="V175" s="339"/>
      <c r="W175" s="339"/>
      <c r="X175" s="323">
        <f>SUM(U175:W175)*100/F175</f>
        <v>0</v>
      </c>
      <c r="Y175" s="323">
        <f>((1*I175)+(2*J175)+(3*K175)+(4*M175)+(5*N175)+(6*O175)+(7*Q175)+(8*R175)+(9*S175)+(10*U175)+(11*V175)+(12*W175))/G175</f>
        <v>5.2142857142857144</v>
      </c>
      <c r="Z175" s="331">
        <f>T175+X175</f>
        <v>28.571428571428573</v>
      </c>
    </row>
    <row r="176" spans="2:26" x14ac:dyDescent="0.25">
      <c r="B176" s="18"/>
      <c r="C176" s="337" t="s">
        <v>65</v>
      </c>
      <c r="D176" s="320" t="s">
        <v>105</v>
      </c>
      <c r="E176" s="359">
        <v>7</v>
      </c>
      <c r="F176" s="359">
        <v>14</v>
      </c>
      <c r="G176" s="321">
        <f>I176+J176+K176+M176+N176+O176+Q176+R176+S176+U176+V176+W176</f>
        <v>14</v>
      </c>
      <c r="H176" s="365" t="s">
        <v>26</v>
      </c>
      <c r="I176" s="292"/>
      <c r="J176" s="292"/>
      <c r="K176" s="293">
        <v>3</v>
      </c>
      <c r="L176" s="294">
        <f>SUM(I176:K176)*100/G176</f>
        <v>21.428571428571427</v>
      </c>
      <c r="M176" s="295">
        <v>1</v>
      </c>
      <c r="N176" s="295">
        <v>1</v>
      </c>
      <c r="O176" s="296">
        <v>4</v>
      </c>
      <c r="P176" s="294">
        <f>SUM(M176:O176)*100/G176</f>
        <v>42.857142857142854</v>
      </c>
      <c r="Q176" s="295">
        <v>1</v>
      </c>
      <c r="R176" s="295">
        <v>4</v>
      </c>
      <c r="S176" s="296"/>
      <c r="T176" s="294">
        <f>SUM(Q176:S176)*100/G176</f>
        <v>35.714285714285715</v>
      </c>
      <c r="U176" s="295"/>
      <c r="V176" s="295"/>
      <c r="W176" s="296"/>
      <c r="X176" s="294">
        <f>SUM(U176:W176)*100/G175</f>
        <v>0</v>
      </c>
      <c r="Y176" s="324">
        <f>((1*I176)+(2*J176)+(3*K176)+(4*M176)+(5*N176)+(6*O176)+(7*Q176)+(8*R176)+(9*S176)+(10*U176)+(11*V176)+(12*W176))/G176</f>
        <v>5.7857142857142856</v>
      </c>
      <c r="Z176" s="325">
        <f>T176+X176</f>
        <v>35.714285714285715</v>
      </c>
    </row>
    <row r="177" spans="2:26" x14ac:dyDescent="0.25">
      <c r="B177" s="18"/>
      <c r="C177" s="337" t="s">
        <v>107</v>
      </c>
      <c r="D177" s="320" t="s">
        <v>109</v>
      </c>
      <c r="E177" s="359">
        <v>8</v>
      </c>
      <c r="F177" s="359">
        <v>15</v>
      </c>
      <c r="G177" s="321">
        <f>I177+J177+K177+M177+N177+O177+Q177+R177+S177+U177+V177+W177</f>
        <v>15</v>
      </c>
      <c r="H177" s="365" t="s">
        <v>26</v>
      </c>
      <c r="I177" s="292"/>
      <c r="J177" s="292">
        <v>3</v>
      </c>
      <c r="K177" s="293"/>
      <c r="L177" s="294">
        <f>SUM(I177:K177)*100/G177</f>
        <v>20</v>
      </c>
      <c r="M177" s="295">
        <v>4</v>
      </c>
      <c r="N177" s="295">
        <v>2</v>
      </c>
      <c r="O177" s="296">
        <v>1</v>
      </c>
      <c r="P177" s="294">
        <f>SUM(M177:O177)*100/G177</f>
        <v>46.666666666666664</v>
      </c>
      <c r="Q177" s="295">
        <v>2</v>
      </c>
      <c r="R177" s="295">
        <v>3</v>
      </c>
      <c r="S177" s="296"/>
      <c r="T177" s="294">
        <f>SUM(Q177:S177)*100/G177</f>
        <v>33.333333333333336</v>
      </c>
      <c r="U177" s="295"/>
      <c r="V177" s="295"/>
      <c r="W177" s="296"/>
      <c r="X177" s="294">
        <f>SUM(U177:W177)*100/G176</f>
        <v>0</v>
      </c>
      <c r="Y177" s="324">
        <f>((1*I177)+(2*J177)+(3*K177)+(4*M177)+(5*N177)+(6*O177)+(7*Q177)+(8*R177)+(9*S177)+(10*U177)+(11*V177)+(12*W177))/G177</f>
        <v>5.0666666666666664</v>
      </c>
      <c r="Z177" s="325">
        <f>T177+X177</f>
        <v>33.333333333333336</v>
      </c>
    </row>
    <row r="178" spans="2:26" x14ac:dyDescent="0.25">
      <c r="B178" s="18"/>
      <c r="C178" s="409" t="s">
        <v>65</v>
      </c>
      <c r="D178" s="404" t="s">
        <v>119</v>
      </c>
      <c r="E178" s="359">
        <v>9</v>
      </c>
      <c r="F178" s="359">
        <v>15</v>
      </c>
      <c r="G178" s="321">
        <f>I178+J178+K178+M178+N178+O178+Q178+R178+S178+U178+V178+W178</f>
        <v>15</v>
      </c>
      <c r="H178" s="365" t="s">
        <v>26</v>
      </c>
      <c r="I178" s="292">
        <v>1</v>
      </c>
      <c r="J178" s="292">
        <v>1</v>
      </c>
      <c r="K178" s="293">
        <v>1</v>
      </c>
      <c r="L178" s="294">
        <f>SUM(I178:K178)*100/G178</f>
        <v>20</v>
      </c>
      <c r="M178" s="295">
        <v>1</v>
      </c>
      <c r="N178" s="295">
        <v>2</v>
      </c>
      <c r="O178" s="296">
        <v>3</v>
      </c>
      <c r="P178" s="294">
        <f>SUM(M178:O178)*100/G178</f>
        <v>40</v>
      </c>
      <c r="Q178" s="295">
        <v>3</v>
      </c>
      <c r="R178" s="295">
        <v>3</v>
      </c>
      <c r="S178" s="296"/>
      <c r="T178" s="294">
        <f>SUM(Q178:S178)*100/G178</f>
        <v>40</v>
      </c>
      <c r="U178" s="295"/>
      <c r="V178" s="295"/>
      <c r="W178" s="296"/>
      <c r="X178" s="294">
        <f>SUM(U178:W178)*100/G177</f>
        <v>0</v>
      </c>
      <c r="Y178" s="324">
        <f>((1*I178)+(2*J178)+(3*K178)+(4*M178)+(5*N178)+(6*O178)+(7*Q178)+(8*R178)+(9*S178)+(10*U178)+(11*V178)+(12*W178))/G178</f>
        <v>5.5333333333333332</v>
      </c>
      <c r="Z178" s="325">
        <f>T178+X178</f>
        <v>40</v>
      </c>
    </row>
    <row r="179" spans="2:26" x14ac:dyDescent="0.25">
      <c r="B179" s="18"/>
      <c r="C179" s="363"/>
      <c r="D179" s="364"/>
      <c r="E179" s="296"/>
      <c r="F179" s="296"/>
      <c r="G179" s="333"/>
      <c r="H179" s="363"/>
      <c r="I179" s="301"/>
      <c r="J179" s="301"/>
      <c r="K179" s="301"/>
      <c r="L179" s="294"/>
      <c r="M179" s="301"/>
      <c r="N179" s="301"/>
      <c r="O179" s="301"/>
      <c r="P179" s="294"/>
      <c r="Q179" s="301"/>
      <c r="R179" s="301"/>
      <c r="S179" s="301"/>
      <c r="T179" s="294"/>
      <c r="U179" s="301"/>
      <c r="V179" s="301"/>
      <c r="W179" s="301"/>
      <c r="X179" s="294"/>
      <c r="Y179" s="326">
        <f>Y178-Y177</f>
        <v>0.46666666666666679</v>
      </c>
      <c r="Z179" s="326">
        <f>Z178-Z177</f>
        <v>6.6666666666666643</v>
      </c>
    </row>
    <row r="180" spans="2:26" x14ac:dyDescent="0.25">
      <c r="B180" s="3"/>
      <c r="C180" s="336" t="s">
        <v>65</v>
      </c>
      <c r="D180" s="333" t="s">
        <v>20</v>
      </c>
      <c r="E180" s="293">
        <v>6</v>
      </c>
      <c r="F180" s="373">
        <v>15</v>
      </c>
      <c r="G180" s="321">
        <f>I180+J180+K180+M180+N180+O180+Q180+R180+S180+U180+V180+W180</f>
        <v>15</v>
      </c>
      <c r="H180" s="336" t="s">
        <v>26</v>
      </c>
      <c r="I180" s="301"/>
      <c r="J180" s="301"/>
      <c r="K180" s="301">
        <v>2</v>
      </c>
      <c r="L180" s="294">
        <f>SUM(I180:K180)*100/F180</f>
        <v>13.333333333333334</v>
      </c>
      <c r="M180" s="301">
        <v>2</v>
      </c>
      <c r="N180" s="301"/>
      <c r="O180" s="301">
        <v>3</v>
      </c>
      <c r="P180" s="294">
        <f>SUM(M180:O180)*100/F180</f>
        <v>33.333333333333336</v>
      </c>
      <c r="Q180" s="301">
        <v>1</v>
      </c>
      <c r="R180" s="301">
        <v>6</v>
      </c>
      <c r="S180" s="301"/>
      <c r="T180" s="294">
        <f>SUM(Q180:S180)*100/F180</f>
        <v>46.666666666666664</v>
      </c>
      <c r="U180" s="301">
        <v>1</v>
      </c>
      <c r="V180" s="301"/>
      <c r="W180" s="301"/>
      <c r="X180" s="294">
        <f>SUM(U180:W180)*100/F180</f>
        <v>6.666666666666667</v>
      </c>
      <c r="Y180" s="294">
        <f>((1*I180)+(2*J180)+(3*K180)+(4*M180)+(5*N180)+(6*O180)+(7*Q180)+(8*R180)+(9*S180)+(10*U180)+(11*V180)+(12*W180))/G180</f>
        <v>6.4666666666666668</v>
      </c>
      <c r="Z180" s="334">
        <f>T180+X180</f>
        <v>53.333333333333329</v>
      </c>
    </row>
    <row r="181" spans="2:26" x14ac:dyDescent="0.25">
      <c r="B181" s="18"/>
      <c r="C181" s="337" t="s">
        <v>65</v>
      </c>
      <c r="D181" s="328" t="s">
        <v>99</v>
      </c>
      <c r="E181" s="329">
        <v>7</v>
      </c>
      <c r="F181" s="329">
        <v>14</v>
      </c>
      <c r="G181" s="321">
        <f>I181+J181+K181+M181+N181+O181+Q181+R181+S181+U181+V181+W181</f>
        <v>14</v>
      </c>
      <c r="H181" s="337" t="s">
        <v>26</v>
      </c>
      <c r="I181" s="339"/>
      <c r="J181" s="339"/>
      <c r="K181" s="339">
        <v>2</v>
      </c>
      <c r="L181" s="323">
        <f>SUM(I181:K181)*100/F181</f>
        <v>14.285714285714286</v>
      </c>
      <c r="M181" s="339">
        <v>1</v>
      </c>
      <c r="N181" s="339">
        <v>1</v>
      </c>
      <c r="O181" s="339">
        <v>3</v>
      </c>
      <c r="P181" s="323">
        <f>SUM(M181:O181)*100/F181</f>
        <v>35.714285714285715</v>
      </c>
      <c r="Q181" s="339">
        <v>2</v>
      </c>
      <c r="R181" s="339">
        <v>3</v>
      </c>
      <c r="S181" s="339">
        <v>2</v>
      </c>
      <c r="T181" s="323">
        <f>SUM(Q181:S181)*100/F181</f>
        <v>50</v>
      </c>
      <c r="U181" s="339"/>
      <c r="V181" s="339"/>
      <c r="W181" s="339"/>
      <c r="X181" s="323">
        <f>SUM(U181:W181)*100/F181</f>
        <v>0</v>
      </c>
      <c r="Y181" s="323">
        <f>((1*I181)+(2*J181)+(3*K181)+(4*M181)+(5*N181)+(6*O181)+(7*Q181)+(8*R181)+(9*S181)+(10*U181)+(11*V181)+(12*W181))/G181</f>
        <v>6.3571428571428568</v>
      </c>
      <c r="Z181" s="331">
        <f>T181+X181</f>
        <v>50</v>
      </c>
    </row>
    <row r="182" spans="2:26" x14ac:dyDescent="0.25">
      <c r="B182" s="3"/>
      <c r="C182" s="337" t="s">
        <v>65</v>
      </c>
      <c r="D182" s="320" t="s">
        <v>105</v>
      </c>
      <c r="E182" s="359">
        <v>8</v>
      </c>
      <c r="F182" s="359">
        <v>14</v>
      </c>
      <c r="G182" s="321">
        <f>I182+J182+K182+M182+N182+O182+Q182+R182+S182+U182+V182+W182</f>
        <v>14</v>
      </c>
      <c r="H182" s="365" t="s">
        <v>26</v>
      </c>
      <c r="I182" s="292"/>
      <c r="J182" s="292"/>
      <c r="K182" s="293">
        <v>4</v>
      </c>
      <c r="L182" s="294">
        <f>SUM(I182:K182)*100/G182</f>
        <v>28.571428571428573</v>
      </c>
      <c r="M182" s="295"/>
      <c r="N182" s="295"/>
      <c r="O182" s="296">
        <v>4</v>
      </c>
      <c r="P182" s="294">
        <f>SUM(M182:O182)*100/G182</f>
        <v>28.571428571428573</v>
      </c>
      <c r="Q182" s="295">
        <v>2</v>
      </c>
      <c r="R182" s="295">
        <v>2</v>
      </c>
      <c r="S182" s="296">
        <v>1</v>
      </c>
      <c r="T182" s="294">
        <f>SUM(Q182:S182)*100/G182</f>
        <v>35.714285714285715</v>
      </c>
      <c r="U182" s="295">
        <v>1</v>
      </c>
      <c r="V182" s="295"/>
      <c r="W182" s="296"/>
      <c r="X182" s="294">
        <f>SUM(U182:W182)*100/G181</f>
        <v>7.1428571428571432</v>
      </c>
      <c r="Y182" s="324">
        <f>((1*I182)+(2*J182)+(3*K182)+(4*M182)+(5*N182)+(6*O182)+(7*Q182)+(8*R182)+(9*S182)+(10*U182)+(11*V182)+(12*W182))/G182</f>
        <v>6.0714285714285712</v>
      </c>
      <c r="Z182" s="325">
        <f>T182+X182</f>
        <v>42.857142857142861</v>
      </c>
    </row>
    <row r="183" spans="2:26" x14ac:dyDescent="0.25">
      <c r="B183" s="3"/>
      <c r="C183" s="337" t="s">
        <v>107</v>
      </c>
      <c r="D183" s="320" t="s">
        <v>109</v>
      </c>
      <c r="E183" s="359">
        <v>9</v>
      </c>
      <c r="F183" s="359">
        <v>14</v>
      </c>
      <c r="G183" s="321">
        <f>I183+J183+K183+M183+N183+O183+Q183+R183+S183+U183+V183+W183</f>
        <v>14</v>
      </c>
      <c r="H183" s="365" t="s">
        <v>26</v>
      </c>
      <c r="I183" s="292"/>
      <c r="J183" s="292">
        <v>1</v>
      </c>
      <c r="K183" s="293">
        <v>1</v>
      </c>
      <c r="L183" s="294">
        <f>SUM(I183:K183)*100/G183</f>
        <v>14.285714285714286</v>
      </c>
      <c r="M183" s="295">
        <v>4</v>
      </c>
      <c r="N183" s="295">
        <v>1</v>
      </c>
      <c r="O183" s="296">
        <v>2</v>
      </c>
      <c r="P183" s="294">
        <f>SUM(M183:O183)*100/G183</f>
        <v>50</v>
      </c>
      <c r="Q183" s="295"/>
      <c r="R183" s="295">
        <v>2</v>
      </c>
      <c r="S183" s="296">
        <v>2</v>
      </c>
      <c r="T183" s="294">
        <f>SUM(Q183:S183)*100/G183</f>
        <v>28.571428571428573</v>
      </c>
      <c r="U183" s="295">
        <v>1</v>
      </c>
      <c r="V183" s="295"/>
      <c r="W183" s="296"/>
      <c r="X183" s="294">
        <f>SUM(U183:W183)*100/G182</f>
        <v>7.1428571428571432</v>
      </c>
      <c r="Y183" s="324">
        <f>((1*I183)+(2*J183)+(3*K183)+(4*M183)+(5*N183)+(6*O183)+(7*Q183)+(8*R183)+(9*S183)+(10*U183)+(11*V183)+(12*W183))/G183</f>
        <v>5.8571428571428568</v>
      </c>
      <c r="Z183" s="325">
        <f>T183+X183</f>
        <v>35.714285714285715</v>
      </c>
    </row>
    <row r="184" spans="2:26" x14ac:dyDescent="0.25">
      <c r="B184" s="3"/>
      <c r="C184" s="409" t="s">
        <v>65</v>
      </c>
      <c r="D184" s="404" t="s">
        <v>119</v>
      </c>
      <c r="E184" s="359">
        <v>10</v>
      </c>
      <c r="F184" s="359">
        <v>9</v>
      </c>
      <c r="G184" s="321">
        <f>I184+J184+K184+M184+N184+O184+Q184+R184+S184+U184+V184+W184</f>
        <v>9</v>
      </c>
      <c r="H184" s="365" t="s">
        <v>26</v>
      </c>
      <c r="I184" s="292"/>
      <c r="J184" s="292"/>
      <c r="K184" s="293">
        <v>1</v>
      </c>
      <c r="L184" s="294">
        <f>SUM(I184:K184)*100/G184</f>
        <v>11.111111111111111</v>
      </c>
      <c r="M184" s="295">
        <v>1</v>
      </c>
      <c r="N184" s="295">
        <v>1</v>
      </c>
      <c r="O184" s="296"/>
      <c r="P184" s="294">
        <f>SUM(M184:O184)*100/G184</f>
        <v>22.222222222222221</v>
      </c>
      <c r="Q184" s="295"/>
      <c r="R184" s="295">
        <v>2</v>
      </c>
      <c r="S184" s="296">
        <v>2</v>
      </c>
      <c r="T184" s="294">
        <f>SUM(Q184:S184)*100/G184</f>
        <v>44.444444444444443</v>
      </c>
      <c r="U184" s="295">
        <v>2</v>
      </c>
      <c r="V184" s="295"/>
      <c r="W184" s="296"/>
      <c r="X184" s="294">
        <f>SUM(U184:W184)*100/G184</f>
        <v>22.222222222222221</v>
      </c>
      <c r="Y184" s="324">
        <f>((1*I184)+(2*J184)+(3*K184)+(4*M184)+(5*N184)+(6*O184)+(7*Q184)+(8*R184)+(9*S184)+(10*U184)+(11*V184)+(12*W184))/G184</f>
        <v>7.333333333333333</v>
      </c>
      <c r="Z184" s="325">
        <f>T184+X184</f>
        <v>66.666666666666657</v>
      </c>
    </row>
    <row r="185" spans="2:26" x14ac:dyDescent="0.25">
      <c r="B185" s="3"/>
      <c r="C185" s="336"/>
      <c r="D185" s="364"/>
      <c r="E185" s="296"/>
      <c r="F185" s="296"/>
      <c r="G185" s="333"/>
      <c r="H185" s="363"/>
      <c r="I185" s="301"/>
      <c r="J185" s="301"/>
      <c r="K185" s="301"/>
      <c r="L185" s="294"/>
      <c r="M185" s="301"/>
      <c r="N185" s="301"/>
      <c r="O185" s="301"/>
      <c r="P185" s="294"/>
      <c r="Q185" s="301"/>
      <c r="R185" s="301"/>
      <c r="S185" s="301"/>
      <c r="T185" s="294"/>
      <c r="U185" s="301"/>
      <c r="V185" s="301"/>
      <c r="W185" s="301"/>
      <c r="X185" s="294"/>
      <c r="Y185" s="326">
        <f>Y184-Y183</f>
        <v>1.4761904761904763</v>
      </c>
      <c r="Z185" s="326">
        <f>Z184-Z183</f>
        <v>30.952380952380942</v>
      </c>
    </row>
    <row r="186" spans="2:26" x14ac:dyDescent="0.25">
      <c r="B186" s="3"/>
      <c r="C186" s="367" t="s">
        <v>65</v>
      </c>
      <c r="D186" s="341" t="s">
        <v>89</v>
      </c>
      <c r="E186" s="342">
        <v>6</v>
      </c>
      <c r="F186" s="342">
        <v>11</v>
      </c>
      <c r="G186" s="374">
        <f t="shared" ref="G186:G191" si="14">I186+J186+K186+M186+N186+O186+Q186+R186+S186+U186+V186+W186</f>
        <v>11</v>
      </c>
      <c r="H186" s="369" t="s">
        <v>26</v>
      </c>
      <c r="I186" s="303"/>
      <c r="J186" s="303">
        <v>2</v>
      </c>
      <c r="K186" s="303">
        <v>1</v>
      </c>
      <c r="L186" s="304">
        <f>SUM(I186:K186)*100/G186</f>
        <v>27.272727272727273</v>
      </c>
      <c r="M186" s="303">
        <v>1</v>
      </c>
      <c r="N186" s="303">
        <v>1</v>
      </c>
      <c r="O186" s="303">
        <v>2</v>
      </c>
      <c r="P186" s="304">
        <f>SUM(M186:O186)*100/G186</f>
        <v>36.363636363636367</v>
      </c>
      <c r="Q186" s="303">
        <v>2</v>
      </c>
      <c r="R186" s="303"/>
      <c r="S186" s="303">
        <v>2</v>
      </c>
      <c r="T186" s="304">
        <f>SUM(Q186:S186)*100/G186</f>
        <v>36.363636363636367</v>
      </c>
      <c r="U186" s="303"/>
      <c r="V186" s="303"/>
      <c r="W186" s="303"/>
      <c r="X186" s="304">
        <f>SUM(U186:W186)*100/G186</f>
        <v>0</v>
      </c>
      <c r="Y186" s="344">
        <f t="shared" ref="Y186:Y191" si="15">((1*I186)+(2*J186)+(3*K186)+(4*M186)+(5*N186)+(6*O186)+(7*Q186)+(8*R186)+(9*S186)+(10*U186)+(11*V186)+(12*W186))/G186</f>
        <v>5.4545454545454541</v>
      </c>
      <c r="Z186" s="345">
        <f t="shared" ref="Z186:Z191" si="16">T186+X186</f>
        <v>36.363636363636367</v>
      </c>
    </row>
    <row r="187" spans="2:26" x14ac:dyDescent="0.25">
      <c r="B187" s="3"/>
      <c r="C187" s="336" t="s">
        <v>65</v>
      </c>
      <c r="D187" s="333" t="s">
        <v>20</v>
      </c>
      <c r="E187" s="293">
        <v>7</v>
      </c>
      <c r="F187" s="293">
        <v>11</v>
      </c>
      <c r="G187" s="321">
        <f t="shared" si="14"/>
        <v>11</v>
      </c>
      <c r="H187" s="336" t="s">
        <v>26</v>
      </c>
      <c r="I187" s="301"/>
      <c r="J187" s="301">
        <v>2</v>
      </c>
      <c r="K187" s="301">
        <v>1</v>
      </c>
      <c r="L187" s="294">
        <f>SUM(I187:K187)*100/F187</f>
        <v>27.272727272727273</v>
      </c>
      <c r="M187" s="301">
        <v>2</v>
      </c>
      <c r="N187" s="301">
        <v>1</v>
      </c>
      <c r="O187" s="301"/>
      <c r="P187" s="294">
        <f>SUM(M187:O187)*100/F187</f>
        <v>27.272727272727273</v>
      </c>
      <c r="Q187" s="301">
        <v>3</v>
      </c>
      <c r="R187" s="301">
        <v>2</v>
      </c>
      <c r="S187" s="301"/>
      <c r="T187" s="294">
        <f>SUM(Q187:S187)*100/F187</f>
        <v>45.454545454545453</v>
      </c>
      <c r="U187" s="301"/>
      <c r="V187" s="301"/>
      <c r="W187" s="301"/>
      <c r="X187" s="294">
        <f>SUM(U187:W187)*100/F187</f>
        <v>0</v>
      </c>
      <c r="Y187" s="294">
        <f t="shared" si="15"/>
        <v>5.1818181818181817</v>
      </c>
      <c r="Z187" s="334">
        <f t="shared" si="16"/>
        <v>45.454545454545453</v>
      </c>
    </row>
    <row r="188" spans="2:26" x14ac:dyDescent="0.25">
      <c r="B188" s="3"/>
      <c r="C188" s="375" t="s">
        <v>65</v>
      </c>
      <c r="D188" s="376" t="s">
        <v>99</v>
      </c>
      <c r="E188" s="298">
        <v>8</v>
      </c>
      <c r="F188" s="298">
        <v>10</v>
      </c>
      <c r="G188" s="321">
        <f t="shared" si="14"/>
        <v>10</v>
      </c>
      <c r="H188" s="375" t="s">
        <v>26</v>
      </c>
      <c r="I188" s="302"/>
      <c r="J188" s="302">
        <v>1</v>
      </c>
      <c r="K188" s="302">
        <v>2</v>
      </c>
      <c r="L188" s="307">
        <f>SUM(I188:K188)*100/F188</f>
        <v>30</v>
      </c>
      <c r="M188" s="302">
        <v>2</v>
      </c>
      <c r="N188" s="302">
        <v>1</v>
      </c>
      <c r="O188" s="302"/>
      <c r="P188" s="307">
        <f>SUM(M188:O188)*100/F188</f>
        <v>30</v>
      </c>
      <c r="Q188" s="302">
        <v>2</v>
      </c>
      <c r="R188" s="302">
        <v>2</v>
      </c>
      <c r="S188" s="302"/>
      <c r="T188" s="307">
        <f>SUM(Q188:S188)*100/F188</f>
        <v>40</v>
      </c>
      <c r="U188" s="302"/>
      <c r="V188" s="302"/>
      <c r="W188" s="302"/>
      <c r="X188" s="307">
        <f>SUM(U188:W188)*100/F188</f>
        <v>0</v>
      </c>
      <c r="Y188" s="307">
        <f t="shared" si="15"/>
        <v>5.0999999999999996</v>
      </c>
      <c r="Z188" s="377">
        <f t="shared" si="16"/>
        <v>40</v>
      </c>
    </row>
    <row r="189" spans="2:26" x14ac:dyDescent="0.25">
      <c r="B189" s="3"/>
      <c r="C189" s="375" t="s">
        <v>65</v>
      </c>
      <c r="D189" s="320" t="s">
        <v>105</v>
      </c>
      <c r="E189" s="359">
        <v>9</v>
      </c>
      <c r="F189" s="359">
        <v>10</v>
      </c>
      <c r="G189" s="321">
        <f t="shared" si="14"/>
        <v>10</v>
      </c>
      <c r="H189" s="365" t="s">
        <v>26</v>
      </c>
      <c r="I189" s="292"/>
      <c r="J189" s="292">
        <v>1</v>
      </c>
      <c r="K189" s="293">
        <v>4</v>
      </c>
      <c r="L189" s="294">
        <f>SUM(I189:K189)*100/G189</f>
        <v>50</v>
      </c>
      <c r="M189" s="295"/>
      <c r="N189" s="295">
        <v>2</v>
      </c>
      <c r="O189" s="296"/>
      <c r="P189" s="294">
        <f>SUM(M189:O189)*100/G189</f>
        <v>20</v>
      </c>
      <c r="Q189" s="295">
        <v>1</v>
      </c>
      <c r="R189" s="295">
        <v>2</v>
      </c>
      <c r="S189" s="296"/>
      <c r="T189" s="294">
        <f>SUM(Q189:S189)*100/G189</f>
        <v>30</v>
      </c>
      <c r="U189" s="295"/>
      <c r="V189" s="295"/>
      <c r="W189" s="296"/>
      <c r="X189" s="294">
        <f>SUM(U189:W189)*100/G188</f>
        <v>0</v>
      </c>
      <c r="Y189" s="324">
        <f t="shared" si="15"/>
        <v>4.7</v>
      </c>
      <c r="Z189" s="325">
        <f t="shared" si="16"/>
        <v>30</v>
      </c>
    </row>
    <row r="190" spans="2:26" x14ac:dyDescent="0.25">
      <c r="B190" s="3"/>
      <c r="C190" s="375" t="s">
        <v>107</v>
      </c>
      <c r="D190" s="320" t="s">
        <v>109</v>
      </c>
      <c r="E190" s="359">
        <v>10</v>
      </c>
      <c r="F190" s="359">
        <v>9</v>
      </c>
      <c r="G190" s="321">
        <f t="shared" si="14"/>
        <v>9</v>
      </c>
      <c r="H190" s="365" t="s">
        <v>26</v>
      </c>
      <c r="I190" s="292"/>
      <c r="J190" s="292">
        <v>4</v>
      </c>
      <c r="K190" s="293"/>
      <c r="L190" s="294">
        <f>SUM(I190:K190)*100/G190</f>
        <v>44.444444444444443</v>
      </c>
      <c r="M190" s="295">
        <v>1</v>
      </c>
      <c r="N190" s="295">
        <v>1</v>
      </c>
      <c r="O190" s="296"/>
      <c r="P190" s="294">
        <f>SUM(M190:O190)*100/G190</f>
        <v>22.222222222222221</v>
      </c>
      <c r="Q190" s="295">
        <v>3</v>
      </c>
      <c r="R190" s="295"/>
      <c r="S190" s="296"/>
      <c r="T190" s="294">
        <f>SUM(Q190:S190)*100/G190</f>
        <v>33.333333333333336</v>
      </c>
      <c r="U190" s="295"/>
      <c r="V190" s="295"/>
      <c r="W190" s="296"/>
      <c r="X190" s="294">
        <f>SUM(U190:W190)*100/G189</f>
        <v>0</v>
      </c>
      <c r="Y190" s="324">
        <f t="shared" si="15"/>
        <v>4.2222222222222223</v>
      </c>
      <c r="Z190" s="325">
        <f t="shared" si="16"/>
        <v>33.333333333333336</v>
      </c>
    </row>
    <row r="191" spans="2:26" x14ac:dyDescent="0.25">
      <c r="B191" s="3"/>
      <c r="C191" s="413" t="s">
        <v>65</v>
      </c>
      <c r="D191" s="404" t="s">
        <v>119</v>
      </c>
      <c r="E191" s="359">
        <v>11</v>
      </c>
      <c r="F191" s="359">
        <v>7</v>
      </c>
      <c r="G191" s="321">
        <f t="shared" si="14"/>
        <v>7</v>
      </c>
      <c r="H191" s="365" t="s">
        <v>26</v>
      </c>
      <c r="I191" s="292"/>
      <c r="J191" s="292"/>
      <c r="K191" s="293">
        <v>2</v>
      </c>
      <c r="L191" s="294">
        <f>SUM(I191:K191)*100/G191</f>
        <v>28.571428571428573</v>
      </c>
      <c r="M191" s="295"/>
      <c r="N191" s="295">
        <v>1</v>
      </c>
      <c r="O191" s="296">
        <v>1</v>
      </c>
      <c r="P191" s="294">
        <f>SUM(M191:O191)*100/G191</f>
        <v>28.571428571428573</v>
      </c>
      <c r="Q191" s="295"/>
      <c r="R191" s="295">
        <v>1</v>
      </c>
      <c r="S191" s="296">
        <v>2</v>
      </c>
      <c r="T191" s="294">
        <f>SUM(Q191:S191)*100/G191</f>
        <v>42.857142857142854</v>
      </c>
      <c r="U191" s="295"/>
      <c r="V191" s="295"/>
      <c r="W191" s="296"/>
      <c r="X191" s="294">
        <f>SUM(U191:W191)*100/G190</f>
        <v>0</v>
      </c>
      <c r="Y191" s="324">
        <f t="shared" si="15"/>
        <v>6.1428571428571432</v>
      </c>
      <c r="Z191" s="325">
        <f t="shared" si="16"/>
        <v>42.857142857142854</v>
      </c>
    </row>
    <row r="192" spans="2:26" x14ac:dyDescent="0.25">
      <c r="B192" s="3"/>
      <c r="C192" s="336"/>
      <c r="D192" s="364"/>
      <c r="E192" s="296"/>
      <c r="F192" s="296"/>
      <c r="G192" s="333"/>
      <c r="H192" s="363"/>
      <c r="I192" s="301"/>
      <c r="J192" s="301"/>
      <c r="K192" s="301"/>
      <c r="L192" s="294"/>
      <c r="M192" s="301"/>
      <c r="N192" s="301"/>
      <c r="O192" s="301"/>
      <c r="P192" s="294"/>
      <c r="Q192" s="301"/>
      <c r="R192" s="301"/>
      <c r="S192" s="301"/>
      <c r="T192" s="294"/>
      <c r="U192" s="301"/>
      <c r="V192" s="301"/>
      <c r="W192" s="301"/>
      <c r="X192" s="294"/>
      <c r="Y192" s="326">
        <f>Y191-Y190</f>
        <v>1.9206349206349209</v>
      </c>
      <c r="Z192" s="326">
        <f>Z191-Z190</f>
        <v>9.5238095238095184</v>
      </c>
    </row>
    <row r="193" spans="2:26" x14ac:dyDescent="0.25">
      <c r="B193" s="3"/>
      <c r="C193" s="367" t="s">
        <v>65</v>
      </c>
      <c r="D193" s="341" t="s">
        <v>89</v>
      </c>
      <c r="E193" s="342">
        <v>7</v>
      </c>
      <c r="F193" s="342">
        <v>11</v>
      </c>
      <c r="G193" s="374">
        <f>I193+J193+K193+M193+N193+O193+Q193+R193+S193+U193+V193+W193</f>
        <v>11</v>
      </c>
      <c r="H193" s="369" t="s">
        <v>26</v>
      </c>
      <c r="I193" s="303"/>
      <c r="J193" s="303"/>
      <c r="K193" s="303"/>
      <c r="L193" s="304">
        <f>SUM(I193:K193)*100/G193</f>
        <v>0</v>
      </c>
      <c r="M193" s="303"/>
      <c r="N193" s="303">
        <v>3</v>
      </c>
      <c r="O193" s="303">
        <v>2</v>
      </c>
      <c r="P193" s="304">
        <f>SUM(M193:O193)*100/G193</f>
        <v>45.454545454545453</v>
      </c>
      <c r="Q193" s="303">
        <v>4</v>
      </c>
      <c r="R193" s="303">
        <v>2</v>
      </c>
      <c r="S193" s="303"/>
      <c r="T193" s="304">
        <f>SUM(Q193:S193)*100/G193</f>
        <v>54.545454545454547</v>
      </c>
      <c r="U193" s="303"/>
      <c r="V193" s="303"/>
      <c r="W193" s="303"/>
      <c r="X193" s="304">
        <f>SUM(U193:W193)*100/G193</f>
        <v>0</v>
      </c>
      <c r="Y193" s="344">
        <f>((1*I193)+(2*J193)+(3*K193)+(4*M193)+(5*N193)+(6*O193)+(7*Q193)+(8*R193)+(9*S193)+(10*U193)+(11*V193)+(12*W193))/G193</f>
        <v>6.4545454545454541</v>
      </c>
      <c r="Z193" s="345">
        <f>T193+X193</f>
        <v>54.545454545454547</v>
      </c>
    </row>
    <row r="194" spans="2:26" x14ac:dyDescent="0.25">
      <c r="B194" s="3"/>
      <c r="C194" s="336" t="s">
        <v>65</v>
      </c>
      <c r="D194" s="333" t="s">
        <v>20</v>
      </c>
      <c r="E194" s="293">
        <v>8</v>
      </c>
      <c r="F194" s="293">
        <v>12</v>
      </c>
      <c r="G194" s="321">
        <f>I194+J194+K194+M194+N194+O194+Q194+R194+S194+U194+V194+W194</f>
        <v>12</v>
      </c>
      <c r="H194" s="336" t="s">
        <v>26</v>
      </c>
      <c r="I194" s="301"/>
      <c r="J194" s="301"/>
      <c r="K194" s="301">
        <v>1</v>
      </c>
      <c r="L194" s="294">
        <f>SUM(I194:K194)*100/F194</f>
        <v>8.3333333333333339</v>
      </c>
      <c r="M194" s="301">
        <v>1</v>
      </c>
      <c r="N194" s="301">
        <v>1</v>
      </c>
      <c r="O194" s="301">
        <v>2</v>
      </c>
      <c r="P194" s="294">
        <f>SUM(M194:O194)*100/F194</f>
        <v>33.333333333333336</v>
      </c>
      <c r="Q194" s="301">
        <v>4</v>
      </c>
      <c r="R194" s="301">
        <v>1</v>
      </c>
      <c r="S194" s="301">
        <v>2</v>
      </c>
      <c r="T194" s="294">
        <f>SUM(Q194:S194)*100/F194</f>
        <v>58.333333333333336</v>
      </c>
      <c r="U194" s="301"/>
      <c r="V194" s="301"/>
      <c r="W194" s="301"/>
      <c r="X194" s="294">
        <f>SUM(U194:W194)*100/F194</f>
        <v>0</v>
      </c>
      <c r="Y194" s="294">
        <f>((1*I194)+(2*J194)+(3*K194)+(4*M194)+(5*N194)+(6*O194)+(7*Q194)+(8*R194)+(9*S194)+(10*U194)+(11*V194)+(12*W194))/G194</f>
        <v>6.5</v>
      </c>
      <c r="Z194" s="334">
        <f>T194+X194</f>
        <v>58.333333333333336</v>
      </c>
    </row>
    <row r="195" spans="2:26" x14ac:dyDescent="0.25">
      <c r="B195" s="3"/>
      <c r="C195" s="375" t="s">
        <v>65</v>
      </c>
      <c r="D195" s="376" t="s">
        <v>99</v>
      </c>
      <c r="E195" s="298">
        <v>9</v>
      </c>
      <c r="F195" s="298">
        <v>12</v>
      </c>
      <c r="G195" s="321">
        <f>I195+J195+K195+M195+N195+O195+Q195+R195+S195+U195+V195+W195</f>
        <v>12</v>
      </c>
      <c r="H195" s="375" t="s">
        <v>26</v>
      </c>
      <c r="I195" s="302"/>
      <c r="J195" s="302"/>
      <c r="K195" s="302"/>
      <c r="L195" s="307">
        <f>SUM(I195:K195)*100/F195</f>
        <v>0</v>
      </c>
      <c r="M195" s="302"/>
      <c r="N195" s="302">
        <v>3</v>
      </c>
      <c r="O195" s="302">
        <v>2</v>
      </c>
      <c r="P195" s="307">
        <f>SUM(M195:O195)*100/F195</f>
        <v>41.666666666666664</v>
      </c>
      <c r="Q195" s="302">
        <v>3</v>
      </c>
      <c r="R195" s="302">
        <v>2</v>
      </c>
      <c r="S195" s="302">
        <v>2</v>
      </c>
      <c r="T195" s="307">
        <f>SUM(Q195:S195)*100/F195</f>
        <v>58.333333333333336</v>
      </c>
      <c r="U195" s="302"/>
      <c r="V195" s="302"/>
      <c r="W195" s="302"/>
      <c r="X195" s="307">
        <f>SUM(U195:W195)*100/F195</f>
        <v>0</v>
      </c>
      <c r="Y195" s="307">
        <f>((1*I195)+(2*J195)+(3*K195)+(4*M195)+(5*N195)+(6*O195)+(7*Q195)+(8*R195)+(9*S195)+(10*U195)+(11*V195)+(12*W195))/G195</f>
        <v>6.833333333333333</v>
      </c>
      <c r="Z195" s="377">
        <f>T195+X195</f>
        <v>58.333333333333336</v>
      </c>
    </row>
    <row r="196" spans="2:26" x14ac:dyDescent="0.25">
      <c r="B196" s="3"/>
      <c r="C196" s="375" t="s">
        <v>65</v>
      </c>
      <c r="D196" s="320" t="s">
        <v>105</v>
      </c>
      <c r="E196" s="359">
        <v>10</v>
      </c>
      <c r="F196" s="359">
        <v>11</v>
      </c>
      <c r="G196" s="321">
        <f>I196+J196+K196+M196+N196+O196+Q196+R196+S196+U196+V196+W196</f>
        <v>11</v>
      </c>
      <c r="H196" s="365" t="s">
        <v>26</v>
      </c>
      <c r="I196" s="292"/>
      <c r="J196" s="292"/>
      <c r="K196" s="293"/>
      <c r="L196" s="294">
        <f>SUM(I196:K196)*100/G196</f>
        <v>0</v>
      </c>
      <c r="M196" s="295">
        <v>1</v>
      </c>
      <c r="N196" s="295">
        <v>1</v>
      </c>
      <c r="O196" s="296">
        <v>1</v>
      </c>
      <c r="P196" s="294">
        <f>SUM(M196:O196)*100/G196</f>
        <v>27.272727272727273</v>
      </c>
      <c r="Q196" s="295">
        <v>4</v>
      </c>
      <c r="R196" s="295">
        <v>2</v>
      </c>
      <c r="S196" s="296"/>
      <c r="T196" s="294">
        <f>SUM(Q196:S196)*100/G196</f>
        <v>54.545454545454547</v>
      </c>
      <c r="U196" s="295">
        <v>2</v>
      </c>
      <c r="V196" s="295"/>
      <c r="W196" s="296"/>
      <c r="X196" s="294">
        <f>SUM(U196:W196)*100/G195</f>
        <v>16.666666666666668</v>
      </c>
      <c r="Y196" s="324">
        <f>((1*I196)+(2*J196)+(3*K196)+(4*M196)+(5*N196)+(6*O196)+(7*Q196)+(8*R196)+(9*S196)+(10*U196)+(11*V196)+(12*W196))/G196</f>
        <v>7.1818181818181817</v>
      </c>
      <c r="Z196" s="325">
        <f>T196+X196</f>
        <v>71.212121212121218</v>
      </c>
    </row>
    <row r="197" spans="2:26" x14ac:dyDescent="0.25">
      <c r="B197" s="3"/>
      <c r="C197" s="336" t="s">
        <v>107</v>
      </c>
      <c r="D197" s="320" t="s">
        <v>109</v>
      </c>
      <c r="E197" s="359">
        <v>11</v>
      </c>
      <c r="F197" s="359">
        <v>11</v>
      </c>
      <c r="G197" s="321">
        <f>I197+J197+K197+M197+N197+O197+Q197+R197+S197+U197+V197+W197</f>
        <v>11</v>
      </c>
      <c r="H197" s="365" t="s">
        <v>26</v>
      </c>
      <c r="I197" s="292"/>
      <c r="J197" s="292"/>
      <c r="K197" s="293"/>
      <c r="L197" s="294">
        <f>SUM(I197:K197)*100/G197</f>
        <v>0</v>
      </c>
      <c r="M197" s="295"/>
      <c r="N197" s="295">
        <v>1</v>
      </c>
      <c r="O197" s="296">
        <v>1</v>
      </c>
      <c r="P197" s="294">
        <f>SUM(M197:O197)*100/G197</f>
        <v>18.181818181818183</v>
      </c>
      <c r="Q197" s="295"/>
      <c r="R197" s="295">
        <v>5</v>
      </c>
      <c r="S197" s="296">
        <v>1</v>
      </c>
      <c r="T197" s="294">
        <f>SUM(Q197:S197)*100/G197</f>
        <v>54.545454545454547</v>
      </c>
      <c r="U197" s="295">
        <v>3</v>
      </c>
      <c r="V197" s="295"/>
      <c r="W197" s="296"/>
      <c r="X197" s="294">
        <f>SUM(U197:W197)*100/G196</f>
        <v>27.272727272727273</v>
      </c>
      <c r="Y197" s="324">
        <f>((1*I197)+(2*J197)+(3*K197)+(4*M197)+(5*N197)+(6*O197)+(7*Q197)+(8*R197)+(9*S197)+(10*U197)+(11*V197)+(12*W197))/G197</f>
        <v>8.1818181818181817</v>
      </c>
      <c r="Z197" s="325">
        <f>T197+X197</f>
        <v>81.818181818181813</v>
      </c>
    </row>
    <row r="198" spans="2:26" x14ac:dyDescent="0.25">
      <c r="B198" s="3"/>
      <c r="C198" s="336"/>
      <c r="D198" s="364"/>
      <c r="E198" s="296"/>
      <c r="F198" s="296"/>
      <c r="G198" s="333"/>
      <c r="H198" s="363"/>
      <c r="I198" s="301"/>
      <c r="J198" s="301"/>
      <c r="K198" s="301"/>
      <c r="L198" s="294"/>
      <c r="M198" s="301"/>
      <c r="N198" s="301"/>
      <c r="O198" s="301"/>
      <c r="P198" s="294"/>
      <c r="Q198" s="301"/>
      <c r="R198" s="301"/>
      <c r="S198" s="301"/>
      <c r="T198" s="294"/>
      <c r="U198" s="301"/>
      <c r="V198" s="301"/>
      <c r="W198" s="301"/>
      <c r="X198" s="294"/>
      <c r="Y198" s="326">
        <f>Y197-Y196</f>
        <v>1</v>
      </c>
      <c r="Z198" s="326">
        <f>Z197-Z196</f>
        <v>10.606060606060595</v>
      </c>
    </row>
    <row r="199" spans="2:26" x14ac:dyDescent="0.25">
      <c r="B199" s="3"/>
      <c r="C199" s="375" t="s">
        <v>65</v>
      </c>
      <c r="D199" s="376" t="s">
        <v>99</v>
      </c>
      <c r="E199" s="298">
        <v>10</v>
      </c>
      <c r="F199" s="298">
        <v>10</v>
      </c>
      <c r="G199" s="321">
        <f>I199+J199+K199+M199+N199+O199+Q199+R199+S199+U199+V199+W199</f>
        <v>10</v>
      </c>
      <c r="H199" s="375" t="s">
        <v>26</v>
      </c>
      <c r="I199" s="302"/>
      <c r="J199" s="302"/>
      <c r="K199" s="302">
        <v>1</v>
      </c>
      <c r="L199" s="307">
        <f>SUM(I199:K199)*100/F199</f>
        <v>10</v>
      </c>
      <c r="M199" s="302">
        <v>1</v>
      </c>
      <c r="N199" s="302">
        <v>1</v>
      </c>
      <c r="O199" s="302">
        <v>2</v>
      </c>
      <c r="P199" s="307">
        <f>SUM(M199:O199)*100/F199</f>
        <v>40</v>
      </c>
      <c r="Q199" s="302">
        <v>1</v>
      </c>
      <c r="R199" s="302">
        <v>1</v>
      </c>
      <c r="S199" s="302">
        <v>2</v>
      </c>
      <c r="T199" s="307">
        <f>SUM(Q199:S199)*100/F199</f>
        <v>40</v>
      </c>
      <c r="U199" s="302">
        <v>1</v>
      </c>
      <c r="V199" s="302"/>
      <c r="W199" s="302"/>
      <c r="X199" s="307">
        <f>SUM(U199:W199)*100/F199</f>
        <v>10</v>
      </c>
      <c r="Y199" s="307">
        <f>((1*I199)+(2*J199)+(3*K199)+(4*M199)+(5*N199)+(6*O199)+(7*Q199)+(8*R199)+(9*S199)+(10*U199)+(11*V199)+(12*W199))/G199</f>
        <v>6.7</v>
      </c>
      <c r="Z199" s="377">
        <f>T199+X199</f>
        <v>50</v>
      </c>
    </row>
    <row r="200" spans="2:26" x14ac:dyDescent="0.25">
      <c r="B200" s="3"/>
      <c r="C200" s="336"/>
      <c r="D200" s="364"/>
      <c r="E200" s="296"/>
      <c r="F200" s="296"/>
      <c r="G200" s="333"/>
      <c r="H200" s="363"/>
      <c r="I200" s="301"/>
      <c r="J200" s="301"/>
      <c r="K200" s="301"/>
      <c r="L200" s="294"/>
      <c r="M200" s="301"/>
      <c r="N200" s="301"/>
      <c r="O200" s="301"/>
      <c r="P200" s="294"/>
      <c r="Q200" s="301"/>
      <c r="R200" s="301"/>
      <c r="S200" s="301"/>
      <c r="T200" s="294"/>
      <c r="U200" s="301"/>
      <c r="V200" s="301"/>
      <c r="W200" s="301"/>
      <c r="X200" s="294"/>
      <c r="Y200" s="294"/>
      <c r="Z200" s="294"/>
    </row>
    <row r="201" spans="2:26" x14ac:dyDescent="0.25">
      <c r="B201" s="3"/>
      <c r="C201" s="336"/>
      <c r="D201" s="376" t="s">
        <v>99</v>
      </c>
      <c r="E201" s="293"/>
      <c r="F201" s="293"/>
      <c r="G201" s="351"/>
      <c r="H201" s="375" t="s">
        <v>26</v>
      </c>
      <c r="I201" s="301"/>
      <c r="J201" s="301"/>
      <c r="K201" s="301"/>
      <c r="L201" s="294"/>
      <c r="M201" s="301"/>
      <c r="N201" s="301"/>
      <c r="O201" s="301"/>
      <c r="P201" s="294"/>
      <c r="Q201" s="301"/>
      <c r="R201" s="301"/>
      <c r="S201" s="301"/>
      <c r="T201" s="294"/>
      <c r="U201" s="301"/>
      <c r="V201" s="301"/>
      <c r="W201" s="301"/>
      <c r="X201" s="294"/>
      <c r="Y201" s="307">
        <f>AVERAGE(Y199,Y195,Y188,Y181,Y175)</f>
        <v>6.0409523809523815</v>
      </c>
      <c r="Z201" s="307">
        <f>AVERAGE(Z199,Z195,Z188,Z181,Z175)</f>
        <v>45.380952380952387</v>
      </c>
    </row>
    <row r="202" spans="2:26" x14ac:dyDescent="0.25">
      <c r="B202" s="3"/>
      <c r="C202" s="363"/>
      <c r="D202" s="320" t="s">
        <v>105</v>
      </c>
      <c r="E202" s="363"/>
      <c r="F202" s="363"/>
      <c r="G202" s="333"/>
      <c r="H202" s="365" t="s">
        <v>26</v>
      </c>
      <c r="I202" s="301"/>
      <c r="J202" s="301"/>
      <c r="K202" s="301"/>
      <c r="L202" s="294"/>
      <c r="M202" s="301"/>
      <c r="N202" s="301"/>
      <c r="O202" s="301"/>
      <c r="P202" s="294"/>
      <c r="Q202" s="301"/>
      <c r="R202" s="301"/>
      <c r="S202" s="301"/>
      <c r="T202" s="294"/>
      <c r="U202" s="301"/>
      <c r="V202" s="301"/>
      <c r="W202" s="301"/>
      <c r="X202" s="294"/>
      <c r="Y202" s="324">
        <f>AVERAGE(Y196,Y189,Y182,Y176,Y171)</f>
        <v>5.9477922077922072</v>
      </c>
      <c r="Z202" s="324">
        <f>AVERAGE(Z196,Z189,Z182,Z176,Z171)</f>
        <v>40.662592309651139</v>
      </c>
    </row>
    <row r="203" spans="2:26" x14ac:dyDescent="0.25">
      <c r="B203" s="3"/>
      <c r="C203" s="363"/>
      <c r="D203" s="320" t="s">
        <v>109</v>
      </c>
      <c r="E203" s="363"/>
      <c r="F203" s="363"/>
      <c r="G203" s="333"/>
      <c r="H203" s="365" t="s">
        <v>26</v>
      </c>
      <c r="I203" s="301"/>
      <c r="J203" s="301"/>
      <c r="K203" s="301"/>
      <c r="L203" s="294"/>
      <c r="M203" s="301"/>
      <c r="N203" s="301"/>
      <c r="O203" s="301"/>
      <c r="P203" s="294"/>
      <c r="Q203" s="301"/>
      <c r="R203" s="301"/>
      <c r="S203" s="301"/>
      <c r="T203" s="294"/>
      <c r="U203" s="301"/>
      <c r="V203" s="301"/>
      <c r="W203" s="301"/>
      <c r="X203" s="294"/>
      <c r="Y203" s="324">
        <f>AVERAGE(Y197,Y190,Y183,Y177,Y172,Y168)</f>
        <v>6.0066024389553796</v>
      </c>
      <c r="Z203" s="324">
        <f>AVERAGE(Z197,Z190,Z183,Z177,Z172,Z168)</f>
        <v>47.856718444953742</v>
      </c>
    </row>
    <row r="204" spans="2:26" x14ac:dyDescent="0.25">
      <c r="B204" s="3"/>
      <c r="C204" s="363"/>
      <c r="D204" s="404" t="s">
        <v>119</v>
      </c>
      <c r="E204" s="363"/>
      <c r="F204" s="363"/>
      <c r="G204" s="333"/>
      <c r="H204" s="365" t="s">
        <v>26</v>
      </c>
      <c r="I204" s="301"/>
      <c r="J204" s="301"/>
      <c r="K204" s="301"/>
      <c r="L204" s="294"/>
      <c r="M204" s="301"/>
      <c r="N204" s="301"/>
      <c r="O204" s="301"/>
      <c r="P204" s="294"/>
      <c r="Q204" s="301"/>
      <c r="R204" s="301"/>
      <c r="S204" s="301"/>
      <c r="T204" s="294"/>
      <c r="U204" s="301"/>
      <c r="V204" s="301"/>
      <c r="W204" s="301"/>
      <c r="X204" s="294"/>
      <c r="Y204" s="324">
        <f>AVERAGE(Y191,Y184,Y178,Y173,Y179,Y167)</f>
        <v>5.2764550264550261</v>
      </c>
      <c r="Z204" s="324">
        <f>AVERAGE(Z191,Z184,Z178,Z173,Z169,Z167)</f>
        <v>49.074074074074076</v>
      </c>
    </row>
    <row r="205" spans="2:26" x14ac:dyDescent="0.25">
      <c r="B205" s="3"/>
      <c r="C205" s="363"/>
      <c r="D205" s="372"/>
      <c r="E205" s="363"/>
      <c r="F205" s="363"/>
      <c r="G205" s="333"/>
      <c r="H205" s="363"/>
      <c r="I205" s="301"/>
      <c r="J205" s="301"/>
      <c r="K205" s="301"/>
      <c r="L205" s="294"/>
      <c r="M205" s="301"/>
      <c r="N205" s="301"/>
      <c r="O205" s="301"/>
      <c r="P205" s="294"/>
      <c r="Q205" s="301"/>
      <c r="R205" s="301"/>
      <c r="S205" s="301"/>
      <c r="T205" s="294"/>
      <c r="U205" s="301"/>
      <c r="V205" s="301"/>
      <c r="W205" s="301"/>
      <c r="X205" s="294"/>
      <c r="Y205" s="326">
        <f>Y204-Y203</f>
        <v>-0.73014741250035353</v>
      </c>
      <c r="Z205" s="326">
        <f>Z204-Z203</f>
        <v>1.217355629120334</v>
      </c>
    </row>
    <row r="206" spans="2:26" x14ac:dyDescent="0.25">
      <c r="B206" s="3"/>
      <c r="C206" s="375" t="s">
        <v>55</v>
      </c>
      <c r="D206" s="411" t="s">
        <v>119</v>
      </c>
      <c r="E206" s="414">
        <v>7</v>
      </c>
      <c r="F206" s="296">
        <v>10</v>
      </c>
      <c r="G206" s="321">
        <f>I206+J206+K206+M206+N206+O206+Q206+R206+S206+U206+V206+W206</f>
        <v>10</v>
      </c>
      <c r="H206" s="365" t="s">
        <v>27</v>
      </c>
      <c r="I206" s="301"/>
      <c r="J206" s="301"/>
      <c r="K206" s="301"/>
      <c r="L206" s="294">
        <f>SUM(I206:K206)*100/G206</f>
        <v>0</v>
      </c>
      <c r="M206" s="301">
        <v>1</v>
      </c>
      <c r="N206" s="301">
        <v>1</v>
      </c>
      <c r="O206" s="301">
        <v>1</v>
      </c>
      <c r="P206" s="294">
        <f>SUM(M206:O206)*100/G206</f>
        <v>30</v>
      </c>
      <c r="Q206" s="301">
        <v>4</v>
      </c>
      <c r="R206" s="301">
        <v>1</v>
      </c>
      <c r="S206" s="301">
        <v>2</v>
      </c>
      <c r="T206" s="294">
        <f>SUM(Q206:S206)*100/G206</f>
        <v>70</v>
      </c>
      <c r="U206" s="301"/>
      <c r="V206" s="301"/>
      <c r="W206" s="301"/>
      <c r="X206" s="294">
        <f>SUM(U206:W206)*100/G206</f>
        <v>0</v>
      </c>
      <c r="Y206" s="324">
        <f t="shared" ref="Y206:Y212" si="17">((1*I206)+(2*J206)+(3*K206)+(4*M206)+(5*N206)+(6*O206)+(7*Q206)+(8*R206)+(9*S206)+(10*U206)+(11*V206)+(12*W206))/G206</f>
        <v>6.9</v>
      </c>
      <c r="Z206" s="325">
        <f t="shared" ref="Z206:Z212" si="18">T206+X206</f>
        <v>70</v>
      </c>
    </row>
    <row r="207" spans="2:26" x14ac:dyDescent="0.25">
      <c r="B207" s="3"/>
      <c r="C207" s="375" t="s">
        <v>55</v>
      </c>
      <c r="D207" s="372" t="s">
        <v>109</v>
      </c>
      <c r="E207" s="296">
        <v>7</v>
      </c>
      <c r="F207" s="296">
        <v>17</v>
      </c>
      <c r="G207" s="321">
        <f t="shared" ref="G207:G212" si="19">I207+J207+K207+M207+N207+O207+Q207+R207+S207+U207+V207+W207</f>
        <v>17</v>
      </c>
      <c r="H207" s="365" t="s">
        <v>27</v>
      </c>
      <c r="I207" s="301"/>
      <c r="J207" s="301"/>
      <c r="K207" s="301">
        <v>1</v>
      </c>
      <c r="L207" s="294">
        <f>SUM(I207:K207)*100/G207</f>
        <v>5.882352941176471</v>
      </c>
      <c r="M207" s="301">
        <v>1</v>
      </c>
      <c r="N207" s="301">
        <v>6</v>
      </c>
      <c r="O207" s="301">
        <v>3</v>
      </c>
      <c r="P207" s="294">
        <f>SUM(M207:O207)*100/G207</f>
        <v>58.823529411764703</v>
      </c>
      <c r="Q207" s="301">
        <v>2</v>
      </c>
      <c r="R207" s="301"/>
      <c r="S207" s="301">
        <v>2</v>
      </c>
      <c r="T207" s="294">
        <f>SUM(Q207:S207)*100/G207</f>
        <v>23.529411764705884</v>
      </c>
      <c r="U207" s="301">
        <v>2</v>
      </c>
      <c r="V207" s="301"/>
      <c r="W207" s="301"/>
      <c r="X207" s="294">
        <f>SUM(U207:W207)*100/G207</f>
        <v>11.764705882352942</v>
      </c>
      <c r="Y207" s="324">
        <f t="shared" si="17"/>
        <v>6.2941176470588234</v>
      </c>
      <c r="Z207" s="325">
        <f t="shared" si="18"/>
        <v>35.294117647058826</v>
      </c>
    </row>
    <row r="208" spans="2:26" x14ac:dyDescent="0.25">
      <c r="B208" s="3"/>
      <c r="C208" s="375" t="s">
        <v>55</v>
      </c>
      <c r="D208" s="411" t="s">
        <v>119</v>
      </c>
      <c r="E208" s="296">
        <v>8</v>
      </c>
      <c r="F208" s="296">
        <v>18</v>
      </c>
      <c r="G208" s="321">
        <f t="shared" si="19"/>
        <v>18</v>
      </c>
      <c r="H208" s="365" t="s">
        <v>27</v>
      </c>
      <c r="I208" s="301"/>
      <c r="J208" s="301"/>
      <c r="K208" s="301"/>
      <c r="L208" s="294">
        <f>SUM(I208:K208)*100/G208</f>
        <v>0</v>
      </c>
      <c r="M208" s="301">
        <v>2</v>
      </c>
      <c r="N208" s="301">
        <v>6</v>
      </c>
      <c r="O208" s="301">
        <v>2</v>
      </c>
      <c r="P208" s="294">
        <f>SUM(M208:O208)*100/G208</f>
        <v>55.555555555555557</v>
      </c>
      <c r="Q208" s="301">
        <v>4</v>
      </c>
      <c r="R208" s="301">
        <v>2</v>
      </c>
      <c r="S208" s="301">
        <v>2</v>
      </c>
      <c r="T208" s="294">
        <f>SUM(Q208:S208)*100/G208</f>
        <v>44.444444444444443</v>
      </c>
      <c r="U208" s="301"/>
      <c r="V208" s="301"/>
      <c r="W208" s="301"/>
      <c r="X208" s="294">
        <f>SUM(U208:W208)*100/G208</f>
        <v>0</v>
      </c>
      <c r="Y208" s="324">
        <f t="shared" si="17"/>
        <v>6.2222222222222223</v>
      </c>
      <c r="Z208" s="325">
        <f t="shared" si="18"/>
        <v>44.444444444444443</v>
      </c>
    </row>
    <row r="209" spans="2:26" x14ac:dyDescent="0.25">
      <c r="B209" s="3"/>
      <c r="C209" s="375"/>
      <c r="D209" s="372"/>
      <c r="E209" s="296"/>
      <c r="F209" s="296"/>
      <c r="G209" s="321"/>
      <c r="H209" s="365"/>
      <c r="I209" s="301"/>
      <c r="J209" s="301"/>
      <c r="K209" s="301"/>
      <c r="L209" s="294"/>
      <c r="M209" s="301"/>
      <c r="N209" s="301"/>
      <c r="O209" s="301"/>
      <c r="P209" s="294"/>
      <c r="Q209" s="301"/>
      <c r="R209" s="301"/>
      <c r="S209" s="301"/>
      <c r="T209" s="294"/>
      <c r="U209" s="301"/>
      <c r="V209" s="301"/>
      <c r="W209" s="301"/>
      <c r="X209" s="294"/>
      <c r="Y209" s="326">
        <f>Y208-Y207</f>
        <v>-7.1895424836601052E-2</v>
      </c>
      <c r="Z209" s="326">
        <f>Z208-Z207</f>
        <v>9.1503267973856168</v>
      </c>
    </row>
    <row r="210" spans="2:26" x14ac:dyDescent="0.25">
      <c r="B210" s="3"/>
      <c r="C210" s="375" t="s">
        <v>55</v>
      </c>
      <c r="D210" s="320" t="s">
        <v>105</v>
      </c>
      <c r="E210" s="359">
        <v>7</v>
      </c>
      <c r="F210" s="359">
        <v>14</v>
      </c>
      <c r="G210" s="321">
        <f t="shared" si="19"/>
        <v>14</v>
      </c>
      <c r="H210" s="365" t="s">
        <v>27</v>
      </c>
      <c r="I210" s="292"/>
      <c r="J210" s="292">
        <v>1</v>
      </c>
      <c r="K210" s="293">
        <v>1</v>
      </c>
      <c r="L210" s="294">
        <f>SUM(I210:K210)*100/G210</f>
        <v>14.285714285714286</v>
      </c>
      <c r="M210" s="295">
        <v>2</v>
      </c>
      <c r="N210" s="295">
        <v>1</v>
      </c>
      <c r="O210" s="296">
        <v>5</v>
      </c>
      <c r="P210" s="294">
        <f>SUM(M210:O210)*100/G210</f>
        <v>57.142857142857146</v>
      </c>
      <c r="Q210" s="295">
        <v>1</v>
      </c>
      <c r="R210" s="295">
        <v>3</v>
      </c>
      <c r="S210" s="296"/>
      <c r="T210" s="294">
        <f>SUM(Q210:S210)*100/G210</f>
        <v>28.571428571428573</v>
      </c>
      <c r="U210" s="295"/>
      <c r="V210" s="295"/>
      <c r="W210" s="296"/>
      <c r="X210" s="294">
        <f>SUM(U210:W210)*100/G210</f>
        <v>0</v>
      </c>
      <c r="Y210" s="324">
        <f t="shared" si="17"/>
        <v>5.6428571428571432</v>
      </c>
      <c r="Z210" s="325">
        <f t="shared" si="18"/>
        <v>28.571428571428573</v>
      </c>
    </row>
    <row r="211" spans="2:26" x14ac:dyDescent="0.25">
      <c r="B211" s="3"/>
      <c r="C211" s="375" t="s">
        <v>55</v>
      </c>
      <c r="D211" s="320" t="s">
        <v>109</v>
      </c>
      <c r="E211" s="359">
        <v>8</v>
      </c>
      <c r="F211" s="359">
        <v>15</v>
      </c>
      <c r="G211" s="321">
        <f t="shared" si="19"/>
        <v>15</v>
      </c>
      <c r="H211" s="365" t="s">
        <v>27</v>
      </c>
      <c r="I211" s="292"/>
      <c r="J211" s="292">
        <v>1</v>
      </c>
      <c r="K211" s="293">
        <v>5</v>
      </c>
      <c r="L211" s="294">
        <f>SUM(I211:K211)*100/G211</f>
        <v>40</v>
      </c>
      <c r="M211" s="295">
        <v>1</v>
      </c>
      <c r="N211" s="295">
        <v>1</v>
      </c>
      <c r="O211" s="296">
        <v>3</v>
      </c>
      <c r="P211" s="294">
        <f>SUM(M211:O211)*100/G211</f>
        <v>33.333333333333336</v>
      </c>
      <c r="Q211" s="295">
        <v>1</v>
      </c>
      <c r="R211" s="295">
        <v>1</v>
      </c>
      <c r="S211" s="296">
        <v>1</v>
      </c>
      <c r="T211" s="294">
        <f>SUM(Q211:S211)*100/G211</f>
        <v>20</v>
      </c>
      <c r="U211" s="295">
        <v>1</v>
      </c>
      <c r="V211" s="295"/>
      <c r="W211" s="296"/>
      <c r="X211" s="294">
        <f>SUM(U211:W211)*100/G211</f>
        <v>6.666666666666667</v>
      </c>
      <c r="Y211" s="324">
        <f t="shared" si="17"/>
        <v>5.2</v>
      </c>
      <c r="Z211" s="325">
        <f t="shared" si="18"/>
        <v>26.666666666666668</v>
      </c>
    </row>
    <row r="212" spans="2:26" x14ac:dyDescent="0.25">
      <c r="B212" s="3"/>
      <c r="C212" s="375" t="s">
        <v>55</v>
      </c>
      <c r="D212" s="404" t="s">
        <v>119</v>
      </c>
      <c r="E212" s="359">
        <v>9</v>
      </c>
      <c r="F212" s="359">
        <v>15</v>
      </c>
      <c r="G212" s="321">
        <f t="shared" si="19"/>
        <v>15</v>
      </c>
      <c r="H212" s="365" t="s">
        <v>27</v>
      </c>
      <c r="I212" s="292"/>
      <c r="J212" s="292">
        <v>1</v>
      </c>
      <c r="K212" s="293">
        <v>2</v>
      </c>
      <c r="L212" s="294">
        <f>SUM(I212:K212)*100/G212</f>
        <v>20</v>
      </c>
      <c r="M212" s="295">
        <v>1</v>
      </c>
      <c r="N212" s="295">
        <v>2</v>
      </c>
      <c r="O212" s="296">
        <v>1</v>
      </c>
      <c r="P212" s="294">
        <f>SUM(M212:O212)*100/G212</f>
        <v>26.666666666666668</v>
      </c>
      <c r="Q212" s="295">
        <v>3</v>
      </c>
      <c r="R212" s="295">
        <v>5</v>
      </c>
      <c r="S212" s="296"/>
      <c r="T212" s="294">
        <f>SUM(Q212:S212)*100/G212</f>
        <v>53.333333333333336</v>
      </c>
      <c r="U212" s="295"/>
      <c r="V212" s="295"/>
      <c r="W212" s="296"/>
      <c r="X212" s="294">
        <f>SUM(U212:W212)*100/G212</f>
        <v>0</v>
      </c>
      <c r="Y212" s="324">
        <f t="shared" si="17"/>
        <v>5.9333333333333336</v>
      </c>
      <c r="Z212" s="325">
        <f t="shared" si="18"/>
        <v>53.333333333333336</v>
      </c>
    </row>
    <row r="213" spans="2:26" x14ac:dyDescent="0.25">
      <c r="B213" s="3"/>
      <c r="C213" s="408"/>
      <c r="D213" s="351"/>
      <c r="E213" s="318"/>
      <c r="F213" s="318"/>
      <c r="G213" s="351"/>
      <c r="H213" s="408"/>
      <c r="I213" s="292"/>
      <c r="J213" s="292"/>
      <c r="K213" s="293"/>
      <c r="L213" s="294"/>
      <c r="M213" s="295"/>
      <c r="N213" s="295"/>
      <c r="O213" s="296"/>
      <c r="P213" s="294"/>
      <c r="Q213" s="295"/>
      <c r="R213" s="295"/>
      <c r="S213" s="296"/>
      <c r="T213" s="294"/>
      <c r="U213" s="295"/>
      <c r="V213" s="295"/>
      <c r="W213" s="296"/>
      <c r="X213" s="294"/>
      <c r="Y213" s="326">
        <f>Y212-Y211</f>
        <v>0.73333333333333339</v>
      </c>
      <c r="Z213" s="326">
        <f>Z212-Z211</f>
        <v>26.666666666666668</v>
      </c>
    </row>
    <row r="214" spans="2:26" x14ac:dyDescent="0.25">
      <c r="B214" s="3"/>
      <c r="C214" s="375" t="s">
        <v>55</v>
      </c>
      <c r="D214" s="378" t="s">
        <v>99</v>
      </c>
      <c r="E214" s="298">
        <v>7</v>
      </c>
      <c r="F214" s="298">
        <v>14</v>
      </c>
      <c r="G214" s="321">
        <f>I214+J214+K214+M214+N214+O214+Q214+R214+S214+U214+V214+W214</f>
        <v>14</v>
      </c>
      <c r="H214" s="375" t="s">
        <v>27</v>
      </c>
      <c r="I214" s="302"/>
      <c r="J214" s="302"/>
      <c r="K214" s="302">
        <v>2</v>
      </c>
      <c r="L214" s="307">
        <f>SUM(I214:K214)*100/F214</f>
        <v>14.285714285714286</v>
      </c>
      <c r="M214" s="302"/>
      <c r="N214" s="302">
        <v>4</v>
      </c>
      <c r="O214" s="302">
        <v>2</v>
      </c>
      <c r="P214" s="307">
        <f>SUM(M214:O214)*100/F214</f>
        <v>42.857142857142854</v>
      </c>
      <c r="Q214" s="302">
        <v>4</v>
      </c>
      <c r="R214" s="302">
        <v>1</v>
      </c>
      <c r="S214" s="302">
        <v>1</v>
      </c>
      <c r="T214" s="307">
        <f>SUM(Q214:S214)*100/F214</f>
        <v>42.857142857142854</v>
      </c>
      <c r="U214" s="302"/>
      <c r="V214" s="302"/>
      <c r="W214" s="302"/>
      <c r="X214" s="307">
        <f>SUM(U214:W214)*100/F214</f>
        <v>0</v>
      </c>
      <c r="Y214" s="307">
        <f>((1*I214)+(2*J214)+(3*K214)+(4*M214)+(5*N214)+(6*O214)+(7*Q214)+(8*R214)+(9*S214)+(10*U214)+(11*V214)+(12*W214))/G214</f>
        <v>5.9285714285714288</v>
      </c>
      <c r="Z214" s="377">
        <f>T214+X214</f>
        <v>42.857142857142854</v>
      </c>
    </row>
    <row r="215" spans="2:26" x14ac:dyDescent="0.25">
      <c r="B215" s="3"/>
      <c r="C215" s="375" t="s">
        <v>55</v>
      </c>
      <c r="D215" s="320" t="s">
        <v>105</v>
      </c>
      <c r="E215" s="359">
        <v>8</v>
      </c>
      <c r="F215" s="359">
        <v>14</v>
      </c>
      <c r="G215" s="321">
        <f>I215+J215+K215+M215+N215+O215+Q215+R215+S215+U215+V215+W215</f>
        <v>14</v>
      </c>
      <c r="H215" s="365" t="s">
        <v>27</v>
      </c>
      <c r="I215" s="292"/>
      <c r="J215" s="292">
        <v>2</v>
      </c>
      <c r="K215" s="293"/>
      <c r="L215" s="294">
        <f>SUM(I215:K215)*100/G215</f>
        <v>14.285714285714286</v>
      </c>
      <c r="M215" s="295">
        <v>4</v>
      </c>
      <c r="N215" s="295">
        <v>1</v>
      </c>
      <c r="O215" s="296">
        <v>2</v>
      </c>
      <c r="P215" s="294">
        <f>SUM(M215:O215)*100/G215</f>
        <v>50</v>
      </c>
      <c r="Q215" s="295">
        <v>1</v>
      </c>
      <c r="R215" s="295">
        <v>2</v>
      </c>
      <c r="S215" s="296">
        <v>1</v>
      </c>
      <c r="T215" s="294">
        <f>SUM(Q215:S215)*100/G215</f>
        <v>28.571428571428573</v>
      </c>
      <c r="U215" s="295">
        <v>1</v>
      </c>
      <c r="V215" s="295"/>
      <c r="W215" s="296"/>
      <c r="X215" s="294">
        <f>SUM(U215:W215)*100/G214</f>
        <v>7.1428571428571432</v>
      </c>
      <c r="Y215" s="324">
        <f>((1*I215)+(2*J215)+(3*K215)+(4*M215)+(5*N215)+(6*O215)+(7*Q215)+(8*R215)+(9*S215)+(10*U215)+(11*V215)+(12*W215))/G215</f>
        <v>5.6428571428571432</v>
      </c>
      <c r="Z215" s="325">
        <f>T215+X215</f>
        <v>35.714285714285715</v>
      </c>
    </row>
    <row r="216" spans="2:26" x14ac:dyDescent="0.25">
      <c r="B216" s="3"/>
      <c r="C216" s="375" t="s">
        <v>55</v>
      </c>
      <c r="D216" s="320" t="s">
        <v>109</v>
      </c>
      <c r="E216" s="359">
        <v>9</v>
      </c>
      <c r="F216" s="359">
        <v>14</v>
      </c>
      <c r="G216" s="321">
        <f>I216+J216+K216+M216+N216+O216+Q216+R216+S216+U216+V216+W216</f>
        <v>14</v>
      </c>
      <c r="H216" s="365" t="s">
        <v>27</v>
      </c>
      <c r="I216" s="292"/>
      <c r="J216" s="292">
        <v>4</v>
      </c>
      <c r="K216" s="293">
        <v>2</v>
      </c>
      <c r="L216" s="294">
        <f>SUM(I216:K216)*100/G216</f>
        <v>42.857142857142854</v>
      </c>
      <c r="M216" s="295">
        <v>2</v>
      </c>
      <c r="N216" s="295">
        <v>1</v>
      </c>
      <c r="O216" s="296">
        <v>1</v>
      </c>
      <c r="P216" s="294">
        <f>SUM(M216:O216)*100/G216</f>
        <v>28.571428571428573</v>
      </c>
      <c r="Q216" s="295">
        <v>1</v>
      </c>
      <c r="R216" s="295"/>
      <c r="S216" s="296">
        <v>3</v>
      </c>
      <c r="T216" s="294">
        <f>SUM(Q216:S216)*100/G216</f>
        <v>28.571428571428573</v>
      </c>
      <c r="U216" s="295"/>
      <c r="V216" s="295"/>
      <c r="W216" s="296"/>
      <c r="X216" s="294">
        <f>SUM(U216:W216)*100/G215</f>
        <v>0</v>
      </c>
      <c r="Y216" s="324">
        <f>((1*I216)+(2*J216)+(3*K216)+(4*M216)+(5*N216)+(6*O216)+(7*Q216)+(8*R216)+(9*S216)+(10*U216)+(11*V216)+(12*W216))/G216</f>
        <v>4.7857142857142856</v>
      </c>
      <c r="Z216" s="325">
        <f>T216+X216</f>
        <v>28.571428571428573</v>
      </c>
    </row>
    <row r="217" spans="2:26" x14ac:dyDescent="0.25">
      <c r="B217" s="3"/>
      <c r="C217" s="375" t="s">
        <v>55</v>
      </c>
      <c r="D217" s="404" t="s">
        <v>119</v>
      </c>
      <c r="E217" s="359">
        <v>10</v>
      </c>
      <c r="F217" s="359">
        <v>9</v>
      </c>
      <c r="G217" s="321">
        <f>I217+J217+K217+M217+N217+O217+Q217+R217+S217+U217+V217+W217</f>
        <v>9</v>
      </c>
      <c r="H217" s="365" t="s">
        <v>27</v>
      </c>
      <c r="I217" s="292"/>
      <c r="J217" s="292"/>
      <c r="K217" s="293">
        <v>2</v>
      </c>
      <c r="L217" s="294">
        <f>SUM(I217:K217)*100/G217</f>
        <v>22.222222222222221</v>
      </c>
      <c r="M217" s="295"/>
      <c r="N217" s="295">
        <v>1</v>
      </c>
      <c r="O217" s="296">
        <v>1</v>
      </c>
      <c r="P217" s="294">
        <f>SUM(M217:O217)*100/G217</f>
        <v>22.222222222222221</v>
      </c>
      <c r="Q217" s="295">
        <v>1</v>
      </c>
      <c r="R217" s="295">
        <v>1</v>
      </c>
      <c r="S217" s="296">
        <v>3</v>
      </c>
      <c r="T217" s="294">
        <f>SUM(Q217:S217)*100/G217</f>
        <v>55.555555555555557</v>
      </c>
      <c r="U217" s="295"/>
      <c r="V217" s="295"/>
      <c r="W217" s="296"/>
      <c r="X217" s="294">
        <f>SUM(U217:W217)*100/G216</f>
        <v>0</v>
      </c>
      <c r="Y217" s="324">
        <f>((1*I217)+(2*J217)+(3*K217)+(4*M217)+(5*N217)+(6*O217)+(7*Q217)+(8*R217)+(9*S217)+(10*U217)+(11*V217)+(12*W217))/G217</f>
        <v>6.5555555555555554</v>
      </c>
      <c r="Z217" s="325">
        <f>T217+X217</f>
        <v>55.555555555555557</v>
      </c>
    </row>
    <row r="218" spans="2:26" x14ac:dyDescent="0.25">
      <c r="B218" s="3"/>
      <c r="C218" s="363"/>
      <c r="D218" s="364"/>
      <c r="E218" s="296"/>
      <c r="F218" s="296"/>
      <c r="G218" s="333"/>
      <c r="H218" s="363"/>
      <c r="I218" s="301"/>
      <c r="J218" s="301"/>
      <c r="K218" s="301"/>
      <c r="L218" s="294"/>
      <c r="M218" s="301"/>
      <c r="N218" s="301"/>
      <c r="O218" s="301"/>
      <c r="P218" s="294"/>
      <c r="Q218" s="301"/>
      <c r="R218" s="301"/>
      <c r="S218" s="301"/>
      <c r="T218" s="294"/>
      <c r="U218" s="301"/>
      <c r="V218" s="301"/>
      <c r="W218" s="301"/>
      <c r="X218" s="294"/>
      <c r="Y218" s="326">
        <f>Y217-Y216</f>
        <v>1.7698412698412698</v>
      </c>
      <c r="Z218" s="326">
        <f>Z217-Z216</f>
        <v>26.984126984126984</v>
      </c>
    </row>
    <row r="219" spans="2:26" x14ac:dyDescent="0.25">
      <c r="B219" s="3"/>
      <c r="C219" s="336" t="s">
        <v>55</v>
      </c>
      <c r="D219" s="333" t="s">
        <v>20</v>
      </c>
      <c r="E219" s="293">
        <v>7</v>
      </c>
      <c r="F219" s="293">
        <v>11</v>
      </c>
      <c r="G219" s="321">
        <f>I219+J219+K219+M219+N219+O219+Q219+R219+S219+U219+V219+W219</f>
        <v>11</v>
      </c>
      <c r="H219" s="336" t="s">
        <v>27</v>
      </c>
      <c r="I219" s="301"/>
      <c r="J219" s="301"/>
      <c r="K219" s="301">
        <v>2</v>
      </c>
      <c r="L219" s="294">
        <f>SUM(I219:K219)*100/F219</f>
        <v>18.181818181818183</v>
      </c>
      <c r="M219" s="301">
        <v>3</v>
      </c>
      <c r="N219" s="301">
        <v>1</v>
      </c>
      <c r="O219" s="301">
        <v>3</v>
      </c>
      <c r="P219" s="294">
        <f>SUM(M219:O219)*100/F219</f>
        <v>63.636363636363633</v>
      </c>
      <c r="Q219" s="301">
        <v>1</v>
      </c>
      <c r="R219" s="301">
        <v>1</v>
      </c>
      <c r="S219" s="301"/>
      <c r="T219" s="294">
        <f>SUM(Q219:S219)*100/F219</f>
        <v>18.181818181818183</v>
      </c>
      <c r="U219" s="301"/>
      <c r="V219" s="301"/>
      <c r="W219" s="301"/>
      <c r="X219" s="294">
        <f>SUM(U219:W219)*100/F219</f>
        <v>0</v>
      </c>
      <c r="Y219" s="294">
        <f>((1*I219)+(2*J219)+(3*K219)+(4*M219)+(5*N219)+(6*O219)+(7*Q219)+(8*R219)+(9*S219)+(10*U219)+(11*V219)+(12*W219))/G219</f>
        <v>5.0909090909090908</v>
      </c>
      <c r="Z219" s="334">
        <f>T219+X219</f>
        <v>18.181818181818183</v>
      </c>
    </row>
    <row r="220" spans="2:26" x14ac:dyDescent="0.25">
      <c r="B220" s="3"/>
      <c r="C220" s="375" t="s">
        <v>55</v>
      </c>
      <c r="D220" s="376" t="s">
        <v>99</v>
      </c>
      <c r="E220" s="298">
        <v>8</v>
      </c>
      <c r="F220" s="298">
        <v>10</v>
      </c>
      <c r="G220" s="321">
        <f>I220+J220+K220+M220+N220+O220+Q220+R220+S220+U220+V220+W220</f>
        <v>10</v>
      </c>
      <c r="H220" s="375" t="s">
        <v>27</v>
      </c>
      <c r="I220" s="302"/>
      <c r="J220" s="302"/>
      <c r="K220" s="302">
        <v>4</v>
      </c>
      <c r="L220" s="307">
        <f>SUM(I220:K220)*100/F220</f>
        <v>40</v>
      </c>
      <c r="M220" s="302">
        <v>2</v>
      </c>
      <c r="N220" s="302">
        <v>1</v>
      </c>
      <c r="O220" s="302">
        <v>1</v>
      </c>
      <c r="P220" s="307">
        <f>SUM(M220:O220)*100/F220</f>
        <v>40</v>
      </c>
      <c r="Q220" s="302">
        <v>1</v>
      </c>
      <c r="R220" s="302">
        <v>1</v>
      </c>
      <c r="S220" s="302"/>
      <c r="T220" s="307">
        <f>SUM(Q220:S220)*100/F220</f>
        <v>20</v>
      </c>
      <c r="U220" s="302"/>
      <c r="V220" s="302"/>
      <c r="W220" s="302"/>
      <c r="X220" s="307">
        <f>SUM(U220:W220)*100/F220</f>
        <v>0</v>
      </c>
      <c r="Y220" s="307">
        <f>((1*I220)+(2*J220)+(3*K220)+(4*M220)+(5*N220)+(6*O220)+(7*Q220)+(8*R220)+(9*S220)+(10*U220)+(11*V220)+(12*W220))/G220</f>
        <v>4.5999999999999996</v>
      </c>
      <c r="Z220" s="377">
        <f>T220+X220</f>
        <v>20</v>
      </c>
    </row>
    <row r="221" spans="2:26" x14ac:dyDescent="0.25">
      <c r="B221" s="3"/>
      <c r="C221" s="375" t="s">
        <v>55</v>
      </c>
      <c r="D221" s="320" t="s">
        <v>105</v>
      </c>
      <c r="E221" s="359">
        <v>9</v>
      </c>
      <c r="F221" s="359">
        <v>10</v>
      </c>
      <c r="G221" s="321">
        <f>I221+J221+K221+M221+N221+O221+Q221+R221+S221+U221+V221+W221</f>
        <v>10</v>
      </c>
      <c r="H221" s="365" t="s">
        <v>27</v>
      </c>
      <c r="I221" s="292"/>
      <c r="J221" s="292"/>
      <c r="K221" s="293">
        <v>6</v>
      </c>
      <c r="L221" s="294">
        <f>SUM(I221:K221)*100/G221</f>
        <v>60</v>
      </c>
      <c r="M221" s="295"/>
      <c r="N221" s="295">
        <v>1</v>
      </c>
      <c r="O221" s="296">
        <v>1</v>
      </c>
      <c r="P221" s="294">
        <f>SUM(M221:O221)*100/G221</f>
        <v>20</v>
      </c>
      <c r="Q221" s="295">
        <v>1</v>
      </c>
      <c r="R221" s="295">
        <v>1</v>
      </c>
      <c r="S221" s="296"/>
      <c r="T221" s="294">
        <f>SUM(Q221:S221)*100/G221</f>
        <v>20</v>
      </c>
      <c r="U221" s="295"/>
      <c r="V221" s="295"/>
      <c r="W221" s="296"/>
      <c r="X221" s="307">
        <f>SUM(U221:W221)*100/F221</f>
        <v>0</v>
      </c>
      <c r="Y221" s="324">
        <f>((1*I221)+(2*J221)+(3*K221)+(4*M221)+(5*N221)+(6*O221)+(7*Q221)+(8*R221)+(9*S221)+(10*U221)+(11*V221)+(12*W221))/G221</f>
        <v>4.4000000000000004</v>
      </c>
      <c r="Z221" s="325">
        <f>T221+X221</f>
        <v>20</v>
      </c>
    </row>
    <row r="222" spans="2:26" x14ac:dyDescent="0.25">
      <c r="B222" s="3"/>
      <c r="C222" s="375" t="s">
        <v>55</v>
      </c>
      <c r="D222" s="320" t="s">
        <v>109</v>
      </c>
      <c r="E222" s="359">
        <v>10</v>
      </c>
      <c r="F222" s="359">
        <v>9</v>
      </c>
      <c r="G222" s="321">
        <f>I222+J222+K222+M222+N222+O222+Q222+R222+S222+U222+V222+W222</f>
        <v>9</v>
      </c>
      <c r="H222" s="365" t="s">
        <v>27</v>
      </c>
      <c r="I222" s="292"/>
      <c r="J222" s="292">
        <v>5</v>
      </c>
      <c r="K222" s="293"/>
      <c r="L222" s="294">
        <f>SUM(I222:K222)*100/G222</f>
        <v>55.555555555555557</v>
      </c>
      <c r="M222" s="295">
        <v>1</v>
      </c>
      <c r="N222" s="295"/>
      <c r="O222" s="296">
        <v>1</v>
      </c>
      <c r="P222" s="294">
        <f>SUM(M222:O222)*100/G222</f>
        <v>22.222222222222221</v>
      </c>
      <c r="Q222" s="295">
        <v>1</v>
      </c>
      <c r="R222" s="295"/>
      <c r="S222" s="296"/>
      <c r="T222" s="294">
        <f>SUM(Q222:S222)*100/G222</f>
        <v>11.111111111111111</v>
      </c>
      <c r="U222" s="295">
        <v>1</v>
      </c>
      <c r="V222" s="295"/>
      <c r="W222" s="296"/>
      <c r="X222" s="307">
        <f>SUM(U222:W222)*100/F222</f>
        <v>11.111111111111111</v>
      </c>
      <c r="Y222" s="324">
        <f>((1*I222)+(2*J222)+(3*K222)+(4*M222)+(5*N222)+(6*O222)+(7*Q222)+(8*R222)+(9*S222)+(10*U222)+(11*V222)+(12*W222))/G222</f>
        <v>4.1111111111111107</v>
      </c>
      <c r="Z222" s="325">
        <f>T222+X222</f>
        <v>22.222222222222221</v>
      </c>
    </row>
    <row r="223" spans="2:26" x14ac:dyDescent="0.25">
      <c r="B223" s="3"/>
      <c r="C223" s="375" t="s">
        <v>55</v>
      </c>
      <c r="D223" s="404" t="s">
        <v>119</v>
      </c>
      <c r="E223" s="359">
        <v>11</v>
      </c>
      <c r="F223" s="359">
        <v>7</v>
      </c>
      <c r="G223" s="321">
        <f>I223+J223+K223+M223+N223+O223+Q223+R223+S223+U223+V223+W223</f>
        <v>7</v>
      </c>
      <c r="H223" s="365" t="s">
        <v>27</v>
      </c>
      <c r="I223" s="292"/>
      <c r="J223" s="292">
        <v>2</v>
      </c>
      <c r="K223" s="293">
        <v>1</v>
      </c>
      <c r="L223" s="294">
        <f>SUM(I223:K223)*100/G223</f>
        <v>42.857142857142854</v>
      </c>
      <c r="M223" s="295"/>
      <c r="N223" s="295"/>
      <c r="O223" s="296"/>
      <c r="P223" s="294">
        <f>SUM(M223:O223)*100/G223</f>
        <v>0</v>
      </c>
      <c r="Q223" s="295">
        <v>1</v>
      </c>
      <c r="R223" s="295">
        <v>1</v>
      </c>
      <c r="S223" s="296">
        <v>1</v>
      </c>
      <c r="T223" s="294">
        <f>SUM(Q223:S223)*100/G223</f>
        <v>42.857142857142854</v>
      </c>
      <c r="U223" s="295">
        <v>1</v>
      </c>
      <c r="V223" s="295"/>
      <c r="W223" s="296"/>
      <c r="X223" s="307">
        <f>SUM(U223:W223)*100/F223</f>
        <v>14.285714285714286</v>
      </c>
      <c r="Y223" s="324">
        <f>((1*I223)+(2*J223)+(3*K223)+(4*M223)+(5*N223)+(6*O223)+(7*Q223)+(8*R223)+(9*S223)+(10*U223)+(11*V223)+(12*W223))/G223</f>
        <v>5.8571428571428568</v>
      </c>
      <c r="Z223" s="325">
        <f>T223+X223</f>
        <v>57.142857142857139</v>
      </c>
    </row>
    <row r="224" spans="2:26" x14ac:dyDescent="0.25">
      <c r="B224" s="3"/>
      <c r="C224" s="336"/>
      <c r="D224" s="364"/>
      <c r="E224" s="296"/>
      <c r="F224" s="296"/>
      <c r="G224" s="333"/>
      <c r="H224" s="363"/>
      <c r="I224" s="301"/>
      <c r="J224" s="301"/>
      <c r="K224" s="301"/>
      <c r="L224" s="294"/>
      <c r="M224" s="301"/>
      <c r="N224" s="301"/>
      <c r="O224" s="301"/>
      <c r="P224" s="294"/>
      <c r="Q224" s="301"/>
      <c r="R224" s="301"/>
      <c r="S224" s="301"/>
      <c r="T224" s="294"/>
      <c r="U224" s="301"/>
      <c r="V224" s="301"/>
      <c r="W224" s="301"/>
      <c r="X224" s="294"/>
      <c r="Y224" s="326">
        <f>Y223-Y222</f>
        <v>1.746031746031746</v>
      </c>
      <c r="Z224" s="326">
        <f>Z223-Z222</f>
        <v>34.920634920634917</v>
      </c>
    </row>
    <row r="225" spans="2:29" x14ac:dyDescent="0.25">
      <c r="B225" s="3"/>
      <c r="C225" s="367" t="s">
        <v>55</v>
      </c>
      <c r="D225" s="341" t="s">
        <v>89</v>
      </c>
      <c r="E225" s="342">
        <v>7</v>
      </c>
      <c r="F225" s="342">
        <v>11</v>
      </c>
      <c r="G225" s="321">
        <f>I225+J225+K225+M225+N225+O225+Q225+R225+S225+U225+V225+W225</f>
        <v>11</v>
      </c>
      <c r="H225" s="369" t="s">
        <v>27</v>
      </c>
      <c r="I225" s="303"/>
      <c r="J225" s="303"/>
      <c r="K225" s="303"/>
      <c r="L225" s="305">
        <f>SUM(I225:K225)*100/G225</f>
        <v>0</v>
      </c>
      <c r="M225" s="303"/>
      <c r="N225" s="303">
        <v>1</v>
      </c>
      <c r="O225" s="303">
        <v>2</v>
      </c>
      <c r="P225" s="305">
        <f>SUM(M225:O225)*100/G225</f>
        <v>27.272727272727273</v>
      </c>
      <c r="Q225" s="303">
        <v>5</v>
      </c>
      <c r="R225" s="303">
        <v>2</v>
      </c>
      <c r="S225" s="303">
        <v>1</v>
      </c>
      <c r="T225" s="305">
        <f>SUM(Q225:S225)*100/G225</f>
        <v>72.727272727272734</v>
      </c>
      <c r="U225" s="303"/>
      <c r="V225" s="303"/>
      <c r="W225" s="303"/>
      <c r="X225" s="304">
        <f>SUM(U225:W225)*100/G225</f>
        <v>0</v>
      </c>
      <c r="Y225" s="344">
        <f>((1*I225)+(2*J225)+(3*K225)+(4*M225)+(5*N225)+(6*O225)+(7*Q225)+(8*R225)+(9*S225)+(10*U225)+(11*V225)+(12*W225))/G225</f>
        <v>7</v>
      </c>
      <c r="Z225" s="345">
        <f>T225+X225</f>
        <v>72.727272727272734</v>
      </c>
    </row>
    <row r="226" spans="2:29" x14ac:dyDescent="0.25">
      <c r="B226" s="3"/>
      <c r="C226" s="336" t="s">
        <v>55</v>
      </c>
      <c r="D226" s="333" t="s">
        <v>20</v>
      </c>
      <c r="E226" s="293">
        <v>8</v>
      </c>
      <c r="F226" s="293">
        <v>12</v>
      </c>
      <c r="G226" s="321">
        <f>I226+J226+K226+M226+N226+O226+Q226+R226+S226+U226+V226+W226</f>
        <v>12</v>
      </c>
      <c r="H226" s="336" t="s">
        <v>27</v>
      </c>
      <c r="I226" s="301"/>
      <c r="J226" s="301"/>
      <c r="K226" s="301"/>
      <c r="L226" s="294">
        <f>SUM(I226:K226)*100/F226</f>
        <v>0</v>
      </c>
      <c r="M226" s="301">
        <v>1</v>
      </c>
      <c r="N226" s="301">
        <v>4</v>
      </c>
      <c r="O226" s="301">
        <v>2</v>
      </c>
      <c r="P226" s="294">
        <f>SUM(M226:O226)*100/F226</f>
        <v>58.333333333333336</v>
      </c>
      <c r="Q226" s="301"/>
      <c r="R226" s="301">
        <v>2</v>
      </c>
      <c r="S226" s="301">
        <v>3</v>
      </c>
      <c r="T226" s="370">
        <f t="shared" ref="T226:T236" si="20">SUM(Q226:S226)*100/G226</f>
        <v>41.666666666666664</v>
      </c>
      <c r="U226" s="301"/>
      <c r="V226" s="301"/>
      <c r="W226" s="301"/>
      <c r="X226" s="294">
        <f>SUM(U226:W226)*100/F226</f>
        <v>0</v>
      </c>
      <c r="Y226" s="294">
        <f>((1*I226)+(2*J226)+(3*K226)+(4*M226)+(5*N226)+(6*O226)+(7*Q226)+(8*R226)+(9*S226)+(10*U226)+(11*V226)+(12*W226))/G226</f>
        <v>6.583333333333333</v>
      </c>
      <c r="Z226" s="334">
        <f>T226+X226</f>
        <v>41.666666666666664</v>
      </c>
    </row>
    <row r="227" spans="2:29" x14ac:dyDescent="0.25">
      <c r="B227" s="3"/>
      <c r="C227" s="375" t="s">
        <v>55</v>
      </c>
      <c r="D227" s="376" t="s">
        <v>99</v>
      </c>
      <c r="E227" s="298">
        <v>9</v>
      </c>
      <c r="F227" s="298">
        <v>12</v>
      </c>
      <c r="G227" s="321">
        <f>I227+J227+K227+M227+N227+O227+Q227+R227+S227+U227+V227+W227</f>
        <v>12</v>
      </c>
      <c r="H227" s="375" t="s">
        <v>27</v>
      </c>
      <c r="I227" s="302"/>
      <c r="J227" s="302"/>
      <c r="K227" s="302"/>
      <c r="L227" s="307">
        <f>SUM(I227:K227)*100/F227</f>
        <v>0</v>
      </c>
      <c r="M227" s="302">
        <v>1</v>
      </c>
      <c r="N227" s="302">
        <v>2</v>
      </c>
      <c r="O227" s="302">
        <v>1</v>
      </c>
      <c r="P227" s="307">
        <f>SUM(M227:O227)*100/F227</f>
        <v>33.333333333333336</v>
      </c>
      <c r="Q227" s="302">
        <v>1</v>
      </c>
      <c r="R227" s="302">
        <v>1</v>
      </c>
      <c r="S227" s="302">
        <v>6</v>
      </c>
      <c r="T227" s="379">
        <f t="shared" si="20"/>
        <v>66.666666666666671</v>
      </c>
      <c r="U227" s="302"/>
      <c r="V227" s="302"/>
      <c r="W227" s="302"/>
      <c r="X227" s="307">
        <f>SUM(U227:W227)*100/F227</f>
        <v>0</v>
      </c>
      <c r="Y227" s="307">
        <f>((1*I227)+(2*J227)+(3*K227)+(4*M227)+(5*N227)+(6*O227)+(7*Q227)+(8*R227)+(9*S227)+(10*U227)+(11*V227)+(12*W227))/G227</f>
        <v>7.416666666666667</v>
      </c>
      <c r="Z227" s="377">
        <f>T227+X227</f>
        <v>66.666666666666671</v>
      </c>
    </row>
    <row r="228" spans="2:29" x14ac:dyDescent="0.25">
      <c r="B228" s="3"/>
      <c r="C228" s="375" t="s">
        <v>55</v>
      </c>
      <c r="D228" s="320" t="s">
        <v>105</v>
      </c>
      <c r="E228" s="359">
        <v>10</v>
      </c>
      <c r="F228" s="359">
        <v>11</v>
      </c>
      <c r="G228" s="321">
        <f>I228+J228+K228+M228+N228+O228+Q228+R228+S228+U228+V228+W228</f>
        <v>11</v>
      </c>
      <c r="H228" s="365" t="s">
        <v>27</v>
      </c>
      <c r="I228" s="292"/>
      <c r="J228" s="292"/>
      <c r="K228" s="293"/>
      <c r="L228" s="294">
        <f>SUM(I228:K228)*100/G228</f>
        <v>0</v>
      </c>
      <c r="M228" s="295">
        <v>1</v>
      </c>
      <c r="N228" s="295"/>
      <c r="O228" s="296">
        <v>3</v>
      </c>
      <c r="P228" s="294">
        <f>SUM(M228:O228)*100/G228</f>
        <v>36.363636363636367</v>
      </c>
      <c r="Q228" s="295">
        <v>3</v>
      </c>
      <c r="R228" s="295">
        <v>1</v>
      </c>
      <c r="S228" s="296">
        <v>2</v>
      </c>
      <c r="T228" s="294">
        <f>SUM(Q228:S228)*100/G228</f>
        <v>54.545454545454547</v>
      </c>
      <c r="U228" s="295">
        <v>1</v>
      </c>
      <c r="V228" s="295"/>
      <c r="W228" s="296"/>
      <c r="X228" s="294">
        <f>SUM(U228:W228)*100/G227</f>
        <v>8.3333333333333339</v>
      </c>
      <c r="Y228" s="324">
        <f>((1*I228)+(2*J228)+(3*K228)+(4*M228)+(5*N228)+(6*O228)+(7*Q228)+(8*R228)+(9*S228)+(10*U228)+(11*V228)+(12*W228))/G228</f>
        <v>7.1818181818181817</v>
      </c>
      <c r="Z228" s="325">
        <f>T228+X228</f>
        <v>62.878787878787882</v>
      </c>
    </row>
    <row r="229" spans="2:29" x14ac:dyDescent="0.25">
      <c r="B229" s="3"/>
      <c r="C229" s="375" t="s">
        <v>55</v>
      </c>
      <c r="D229" s="320" t="s">
        <v>109</v>
      </c>
      <c r="E229" s="359">
        <v>11</v>
      </c>
      <c r="F229" s="359">
        <v>11</v>
      </c>
      <c r="G229" s="321">
        <f>I229+J229+K229+M229+N229+O229+Q229+R229+S229+U229+V229+W229</f>
        <v>11</v>
      </c>
      <c r="H229" s="365" t="s">
        <v>27</v>
      </c>
      <c r="I229" s="292"/>
      <c r="J229" s="292"/>
      <c r="K229" s="293"/>
      <c r="L229" s="294">
        <f>SUM(I229:K229)*100/G229</f>
        <v>0</v>
      </c>
      <c r="M229" s="295"/>
      <c r="N229" s="295">
        <v>1</v>
      </c>
      <c r="O229" s="296">
        <v>2</v>
      </c>
      <c r="P229" s="294">
        <f>SUM(M229:O229)*100/G229</f>
        <v>27.272727272727273</v>
      </c>
      <c r="Q229" s="295">
        <v>1</v>
      </c>
      <c r="R229" s="295">
        <v>2</v>
      </c>
      <c r="S229" s="296">
        <v>2</v>
      </c>
      <c r="T229" s="294">
        <f>SUM(Q229:S229)*100/G229</f>
        <v>45.454545454545453</v>
      </c>
      <c r="U229" s="295">
        <v>3</v>
      </c>
      <c r="V229" s="295"/>
      <c r="W229" s="296"/>
      <c r="X229" s="294">
        <f>SUM(U229:W229)*100/G228</f>
        <v>27.272727272727273</v>
      </c>
      <c r="Y229" s="324">
        <f>((1*I229)+(2*J229)+(3*K229)+(4*M229)+(5*N229)+(6*O229)+(7*Q229)+(8*R229)+(9*S229)+(10*U229)+(11*V229)+(12*W229))/G229</f>
        <v>8</v>
      </c>
      <c r="Z229" s="325">
        <f>T229+X229</f>
        <v>72.72727272727272</v>
      </c>
    </row>
    <row r="230" spans="2:29" x14ac:dyDescent="0.25">
      <c r="B230" s="3"/>
      <c r="C230" s="336"/>
      <c r="D230" s="364"/>
      <c r="E230" s="296"/>
      <c r="F230" s="296"/>
      <c r="G230" s="333"/>
      <c r="H230" s="363"/>
      <c r="I230" s="301"/>
      <c r="J230" s="301"/>
      <c r="K230" s="301"/>
      <c r="L230" s="294"/>
      <c r="M230" s="301"/>
      <c r="N230" s="301"/>
      <c r="O230" s="301"/>
      <c r="P230" s="294"/>
      <c r="Q230" s="301"/>
      <c r="R230" s="301"/>
      <c r="S230" s="301"/>
      <c r="T230" s="294"/>
      <c r="U230" s="301"/>
      <c r="V230" s="301"/>
      <c r="W230" s="301"/>
      <c r="X230" s="294"/>
      <c r="Y230" s="326">
        <f>Y229-Y228</f>
        <v>0.81818181818181834</v>
      </c>
      <c r="Z230" s="326">
        <f>Z229-Z228</f>
        <v>9.8484848484848371</v>
      </c>
    </row>
    <row r="231" spans="2:29" x14ac:dyDescent="0.25">
      <c r="B231" s="3"/>
      <c r="C231" s="367" t="s">
        <v>55</v>
      </c>
      <c r="D231" s="341" t="s">
        <v>89</v>
      </c>
      <c r="E231" s="342">
        <v>8</v>
      </c>
      <c r="F231" s="342">
        <v>11</v>
      </c>
      <c r="G231" s="321">
        <f>I231+J231+K231+M231+N231+O231+Q231+R231+S231+U231+V231+W231</f>
        <v>11</v>
      </c>
      <c r="H231" s="369" t="s">
        <v>27</v>
      </c>
      <c r="I231" s="303"/>
      <c r="J231" s="303"/>
      <c r="K231" s="303"/>
      <c r="L231" s="305">
        <f>SUM(I231:K231)*100/G231</f>
        <v>0</v>
      </c>
      <c r="M231" s="303">
        <v>2</v>
      </c>
      <c r="N231" s="303">
        <v>6</v>
      </c>
      <c r="O231" s="303"/>
      <c r="P231" s="305">
        <f>SUM(M231:O231)*100/G231</f>
        <v>72.727272727272734</v>
      </c>
      <c r="Q231" s="303"/>
      <c r="R231" s="303">
        <v>2</v>
      </c>
      <c r="S231" s="303"/>
      <c r="T231" s="305">
        <f t="shared" si="20"/>
        <v>18.181818181818183</v>
      </c>
      <c r="U231" s="303">
        <v>1</v>
      </c>
      <c r="V231" s="303"/>
      <c r="W231" s="303"/>
      <c r="X231" s="304">
        <f>SUM(U231:W231)*100/G231</f>
        <v>9.0909090909090917</v>
      </c>
      <c r="Y231" s="344">
        <f>((1*I231)+(2*J231)+(3*K231)+(4*M231)+(5*N231)+(6*O231)+(7*Q231)+(8*R231)+(9*S231)+(10*U231)+(11*V231)+(12*W231))/G231</f>
        <v>5.8181818181818183</v>
      </c>
      <c r="Z231" s="345">
        <f>T231+X231</f>
        <v>27.272727272727273</v>
      </c>
    </row>
    <row r="232" spans="2:29" x14ac:dyDescent="0.25">
      <c r="B232" s="3"/>
      <c r="C232" s="336" t="s">
        <v>55</v>
      </c>
      <c r="D232" s="333" t="s">
        <v>20</v>
      </c>
      <c r="E232" s="293">
        <v>9</v>
      </c>
      <c r="F232" s="293">
        <v>11</v>
      </c>
      <c r="G232" s="321">
        <f>I232+J232+K232+M232+N232+O232+Q232+R232+S232+U232+V232+W232</f>
        <v>11</v>
      </c>
      <c r="H232" s="336" t="s">
        <v>27</v>
      </c>
      <c r="I232" s="301"/>
      <c r="J232" s="301"/>
      <c r="K232" s="301">
        <v>2</v>
      </c>
      <c r="L232" s="294">
        <f>SUM(I232:K232)*100/F232</f>
        <v>18.181818181818183</v>
      </c>
      <c r="M232" s="301">
        <v>1</v>
      </c>
      <c r="N232" s="301">
        <v>2</v>
      </c>
      <c r="O232" s="301">
        <v>3</v>
      </c>
      <c r="P232" s="294">
        <f>SUM(M232:O232)*100/F232</f>
        <v>54.545454545454547</v>
      </c>
      <c r="Q232" s="301"/>
      <c r="R232" s="301"/>
      <c r="S232" s="301"/>
      <c r="T232" s="370">
        <f t="shared" si="20"/>
        <v>0</v>
      </c>
      <c r="U232" s="301">
        <v>3</v>
      </c>
      <c r="V232" s="301"/>
      <c r="W232" s="301"/>
      <c r="X232" s="294">
        <f>SUM(U232:W232)*100/F232</f>
        <v>27.272727272727273</v>
      </c>
      <c r="Y232" s="294">
        <f>((1*I232)+(2*J232)+(3*K232)+(4*M232)+(5*N232)+(6*O232)+(7*Q232)+(8*R232)+(9*S232)+(10*U232)+(11*V232)+(12*W232))/G232</f>
        <v>6.1818181818181817</v>
      </c>
      <c r="Z232" s="334">
        <f>T232+X232</f>
        <v>27.272727272727273</v>
      </c>
    </row>
    <row r="233" spans="2:29" x14ac:dyDescent="0.25">
      <c r="B233" s="3"/>
      <c r="C233" s="375" t="s">
        <v>55</v>
      </c>
      <c r="D233" s="376" t="s">
        <v>99</v>
      </c>
      <c r="E233" s="298">
        <v>10</v>
      </c>
      <c r="F233" s="298">
        <v>10</v>
      </c>
      <c r="G233" s="321">
        <f>I233+J233+K233+M233+N233+O233+Q233+R233+S233+U233+V233+W233</f>
        <v>10</v>
      </c>
      <c r="H233" s="375" t="s">
        <v>27</v>
      </c>
      <c r="I233" s="302"/>
      <c r="J233" s="302"/>
      <c r="K233" s="302">
        <v>1</v>
      </c>
      <c r="L233" s="307">
        <f>SUM(I233:K233)*100/F233</f>
        <v>10</v>
      </c>
      <c r="M233" s="302"/>
      <c r="N233" s="302">
        <v>3</v>
      </c>
      <c r="O233" s="302">
        <v>3</v>
      </c>
      <c r="P233" s="307">
        <f>SUM(M233:O233)*100/F233</f>
        <v>60</v>
      </c>
      <c r="Q233" s="302"/>
      <c r="R233" s="302"/>
      <c r="S233" s="302">
        <v>1</v>
      </c>
      <c r="T233" s="379">
        <f t="shared" si="20"/>
        <v>10</v>
      </c>
      <c r="U233" s="302">
        <v>2</v>
      </c>
      <c r="V233" s="302"/>
      <c r="W233" s="302"/>
      <c r="X233" s="307">
        <f>SUM(U233:W233)*100/F233</f>
        <v>20</v>
      </c>
      <c r="Y233" s="307">
        <f>((1*I233)+(2*J233)+(3*K233)+(4*M233)+(5*N233)+(6*O233)+(7*Q233)+(8*R233)+(9*S233)+(10*U233)+(11*V233)+(12*W233))/G233</f>
        <v>6.5</v>
      </c>
      <c r="Z233" s="377">
        <f>T233+X233</f>
        <v>30</v>
      </c>
    </row>
    <row r="234" spans="2:29" x14ac:dyDescent="0.25">
      <c r="B234" s="3"/>
      <c r="C234" s="375" t="s">
        <v>55</v>
      </c>
      <c r="D234" s="320" t="s">
        <v>105</v>
      </c>
      <c r="E234" s="359">
        <v>11</v>
      </c>
      <c r="F234" s="359">
        <v>10</v>
      </c>
      <c r="G234" s="321">
        <f>I234+J234+K234+M234+N234+O234+Q234+R234+S234+U234+V234+W234</f>
        <v>10</v>
      </c>
      <c r="H234" s="365" t="s">
        <v>27</v>
      </c>
      <c r="I234" s="292"/>
      <c r="J234" s="292">
        <v>2</v>
      </c>
      <c r="K234" s="293"/>
      <c r="L234" s="294">
        <f>SUM(I234:K234)*100/G234</f>
        <v>20</v>
      </c>
      <c r="M234" s="295">
        <v>1</v>
      </c>
      <c r="N234" s="295">
        <v>1</v>
      </c>
      <c r="O234" s="296"/>
      <c r="P234" s="294">
        <f>SUM(M234:O234)*100/G234</f>
        <v>20</v>
      </c>
      <c r="Q234" s="295">
        <v>3</v>
      </c>
      <c r="R234" s="295"/>
      <c r="S234" s="296">
        <v>1</v>
      </c>
      <c r="T234" s="294">
        <f>SUM(Q234:S234)*100/G234</f>
        <v>40</v>
      </c>
      <c r="U234" s="295">
        <v>2</v>
      </c>
      <c r="V234" s="295"/>
      <c r="W234" s="296"/>
      <c r="X234" s="294">
        <f>SUM(U234:W234)*100/G233</f>
        <v>20</v>
      </c>
      <c r="Y234" s="324">
        <f>((1*I234)+(2*J234)+(3*K234)+(4*M234)+(5*N234)+(6*O234)+(7*Q234)+(8*R234)+(9*S234)+(10*U234)+(11*V234)+(12*W234))/G234</f>
        <v>6.3</v>
      </c>
      <c r="Z234" s="325">
        <f>T234+X234</f>
        <v>60</v>
      </c>
    </row>
    <row r="235" spans="2:29" x14ac:dyDescent="0.25">
      <c r="B235" s="3"/>
      <c r="C235" s="336"/>
      <c r="D235" s="364"/>
      <c r="E235" s="296"/>
      <c r="F235" s="296"/>
      <c r="G235" s="333"/>
      <c r="H235" s="363"/>
      <c r="I235" s="301"/>
      <c r="J235" s="301"/>
      <c r="K235" s="301"/>
      <c r="L235" s="294"/>
      <c r="M235" s="301"/>
      <c r="N235" s="301"/>
      <c r="O235" s="301"/>
      <c r="P235" s="294"/>
      <c r="Q235" s="301"/>
      <c r="R235" s="301"/>
      <c r="S235" s="301"/>
      <c r="T235" s="294"/>
      <c r="U235" s="301"/>
      <c r="V235" s="301"/>
      <c r="W235" s="301"/>
      <c r="X235" s="294"/>
      <c r="Y235" s="326">
        <f>Y234-Y233</f>
        <v>-0.20000000000000018</v>
      </c>
      <c r="Z235" s="326">
        <f>Z234-Z233</f>
        <v>30</v>
      </c>
    </row>
    <row r="236" spans="2:29" x14ac:dyDescent="0.25">
      <c r="B236" s="3"/>
      <c r="C236" s="375" t="s">
        <v>55</v>
      </c>
      <c r="D236" s="376" t="s">
        <v>99</v>
      </c>
      <c r="E236" s="298">
        <v>11</v>
      </c>
      <c r="F236" s="298">
        <v>7</v>
      </c>
      <c r="G236" s="321">
        <f>I236+J236+K236+M236+N236+O236+Q236+R236+S236+U236+V236+W236</f>
        <v>14</v>
      </c>
      <c r="H236" s="375" t="s">
        <v>27</v>
      </c>
      <c r="I236" s="302"/>
      <c r="J236" s="302">
        <v>3</v>
      </c>
      <c r="K236" s="302">
        <v>2</v>
      </c>
      <c r="L236" s="307">
        <f>SUM(I236:K236)*100/F236</f>
        <v>71.428571428571431</v>
      </c>
      <c r="M236" s="302"/>
      <c r="N236" s="302"/>
      <c r="O236" s="302"/>
      <c r="P236" s="307">
        <f>SUM(M236:O236)*100/F236</f>
        <v>0</v>
      </c>
      <c r="Q236" s="302">
        <v>9</v>
      </c>
      <c r="R236" s="302"/>
      <c r="S236" s="302"/>
      <c r="T236" s="379">
        <f t="shared" si="20"/>
        <v>64.285714285714292</v>
      </c>
      <c r="U236" s="302"/>
      <c r="V236" s="302"/>
      <c r="W236" s="302"/>
      <c r="X236" s="307">
        <f>SUM(U236:W236)*100/F236</f>
        <v>0</v>
      </c>
      <c r="Y236" s="307">
        <f>((1*I236)+(2*J236)+(3*K236)+(4*M236)+(5*N236)+(6*O236)+(7*Q236)+(8*R236)+(9*S236)+(10*U236)+(11*V236)+(12*W236))/G236</f>
        <v>5.3571428571428568</v>
      </c>
      <c r="Z236" s="377">
        <f>T236+X236</f>
        <v>64.285714285714292</v>
      </c>
    </row>
    <row r="237" spans="2:29" x14ac:dyDescent="0.25">
      <c r="B237" s="3"/>
      <c r="C237" s="336"/>
      <c r="D237" s="333"/>
      <c r="E237" s="293"/>
      <c r="F237" s="293"/>
      <c r="G237" s="351"/>
      <c r="H237" s="336"/>
      <c r="I237" s="301"/>
      <c r="J237" s="301"/>
      <c r="K237" s="301"/>
      <c r="L237" s="294"/>
      <c r="M237" s="301"/>
      <c r="N237" s="301"/>
      <c r="O237" s="301"/>
      <c r="P237" s="294"/>
      <c r="Q237" s="301"/>
      <c r="R237" s="301"/>
      <c r="S237" s="301"/>
      <c r="T237" s="370"/>
      <c r="U237" s="301"/>
      <c r="V237" s="301"/>
      <c r="W237" s="301"/>
      <c r="X237" s="294"/>
      <c r="Y237" s="294"/>
      <c r="Z237" s="334"/>
    </row>
    <row r="238" spans="2:29" x14ac:dyDescent="0.25">
      <c r="B238" s="3"/>
      <c r="C238" s="336"/>
      <c r="D238" s="376" t="s">
        <v>99</v>
      </c>
      <c r="E238" s="293"/>
      <c r="F238" s="293"/>
      <c r="G238" s="351"/>
      <c r="H238" s="375" t="s">
        <v>27</v>
      </c>
      <c r="I238" s="301"/>
      <c r="J238" s="301"/>
      <c r="K238" s="301"/>
      <c r="L238" s="294"/>
      <c r="M238" s="301"/>
      <c r="N238" s="301"/>
      <c r="O238" s="301"/>
      <c r="P238" s="294"/>
      <c r="Q238" s="301"/>
      <c r="R238" s="301"/>
      <c r="S238" s="301"/>
      <c r="T238" s="294"/>
      <c r="U238" s="301"/>
      <c r="V238" s="301"/>
      <c r="W238" s="301"/>
      <c r="X238" s="294"/>
      <c r="Y238" s="307">
        <f>AVERAGE(Y236,Y233,Y227,Y220,Y214)</f>
        <v>5.9604761904761911</v>
      </c>
      <c r="Z238" s="307">
        <f>AVERAGE(Z236,Z233,Z227,Z220,Z214)</f>
        <v>44.761904761904766</v>
      </c>
    </row>
    <row r="239" spans="2:29" x14ac:dyDescent="0.25">
      <c r="B239" s="3"/>
      <c r="C239" s="336"/>
      <c r="D239" s="320" t="s">
        <v>105</v>
      </c>
      <c r="E239" s="293"/>
      <c r="F239" s="293"/>
      <c r="G239" s="333"/>
      <c r="H239" s="365" t="s">
        <v>27</v>
      </c>
      <c r="I239" s="301"/>
      <c r="J239" s="301"/>
      <c r="K239" s="301"/>
      <c r="L239" s="294"/>
      <c r="M239" s="301"/>
      <c r="N239" s="301"/>
      <c r="O239" s="301"/>
      <c r="P239" s="294"/>
      <c r="Q239" s="301"/>
      <c r="R239" s="301"/>
      <c r="S239" s="301"/>
      <c r="T239" s="294"/>
      <c r="U239" s="301"/>
      <c r="V239" s="301"/>
      <c r="W239" s="301"/>
      <c r="X239" s="294"/>
      <c r="Y239" s="324">
        <f>AVERAGE(Y234,Y228,Y221,Y215,Y210)</f>
        <v>5.8335064935064933</v>
      </c>
      <c r="Z239" s="324">
        <f>AVERAGE(Z234,Z228,Z221,Z215,Z210)</f>
        <v>41.432900432900439</v>
      </c>
      <c r="AC239" s="134"/>
    </row>
    <row r="240" spans="2:29" x14ac:dyDescent="0.25">
      <c r="B240" s="3"/>
      <c r="C240" s="336"/>
      <c r="D240" s="320" t="s">
        <v>109</v>
      </c>
      <c r="E240" s="293"/>
      <c r="F240" s="293"/>
      <c r="G240" s="333"/>
      <c r="H240" s="365" t="s">
        <v>27</v>
      </c>
      <c r="I240" s="301"/>
      <c r="J240" s="301"/>
      <c r="K240" s="301"/>
      <c r="L240" s="294"/>
      <c r="M240" s="301"/>
      <c r="N240" s="301"/>
      <c r="O240" s="301"/>
      <c r="P240" s="294"/>
      <c r="Q240" s="301"/>
      <c r="R240" s="301"/>
      <c r="S240" s="301"/>
      <c r="T240" s="294"/>
      <c r="U240" s="301"/>
      <c r="V240" s="301"/>
      <c r="W240" s="301"/>
      <c r="X240" s="294"/>
      <c r="Y240" s="324">
        <f>AVERAGE(Y229,Y222,Y216,Y211,Y207)</f>
        <v>5.6781886087768436</v>
      </c>
      <c r="Z240" s="324">
        <f>AVERAGE(Z229,Z222,Z216,Z211,Z207)</f>
        <v>37.096341566929802</v>
      </c>
      <c r="AC240" s="134"/>
    </row>
    <row r="241" spans="2:29" x14ac:dyDescent="0.25">
      <c r="B241" s="3"/>
      <c r="C241" s="336"/>
      <c r="D241" s="404" t="s">
        <v>119</v>
      </c>
      <c r="E241" s="293"/>
      <c r="F241" s="293"/>
      <c r="G241" s="333"/>
      <c r="H241" s="365" t="s">
        <v>27</v>
      </c>
      <c r="I241" s="301"/>
      <c r="J241" s="301"/>
      <c r="K241" s="301"/>
      <c r="L241" s="294"/>
      <c r="M241" s="301"/>
      <c r="N241" s="301"/>
      <c r="O241" s="301"/>
      <c r="P241" s="294"/>
      <c r="Q241" s="301"/>
      <c r="R241" s="301"/>
      <c r="S241" s="301"/>
      <c r="T241" s="294"/>
      <c r="U241" s="301"/>
      <c r="V241" s="301"/>
      <c r="W241" s="301"/>
      <c r="X241" s="294"/>
      <c r="Y241" s="324">
        <f>AVERAGE(Y223,Y217,Y212,Y208,Y206)</f>
        <v>6.2936507936507935</v>
      </c>
      <c r="Z241" s="324">
        <f>AVERAGE(Z223,Z217,Z212,Z208,Z206)</f>
        <v>56.095238095238095</v>
      </c>
      <c r="AC241" s="134"/>
    </row>
    <row r="242" spans="2:29" x14ac:dyDescent="0.25">
      <c r="B242" s="3"/>
      <c r="C242" s="336"/>
      <c r="D242" s="372"/>
      <c r="E242" s="293"/>
      <c r="F242" s="293"/>
      <c r="G242" s="333"/>
      <c r="H242" s="363"/>
      <c r="I242" s="301"/>
      <c r="J242" s="301"/>
      <c r="K242" s="301"/>
      <c r="L242" s="294"/>
      <c r="M242" s="301"/>
      <c r="N242" s="301"/>
      <c r="O242" s="301"/>
      <c r="P242" s="294"/>
      <c r="Q242" s="301"/>
      <c r="R242" s="301"/>
      <c r="S242" s="301"/>
      <c r="T242" s="294"/>
      <c r="U242" s="301"/>
      <c r="V242" s="301"/>
      <c r="W242" s="301"/>
      <c r="X242" s="294"/>
      <c r="Y242" s="326">
        <f>Y241-Y240</f>
        <v>0.61546218487394988</v>
      </c>
      <c r="Z242" s="326">
        <f>Z241-Z240</f>
        <v>18.998896528308293</v>
      </c>
      <c r="AC242" s="134"/>
    </row>
    <row r="243" spans="2:29" x14ac:dyDescent="0.25">
      <c r="B243" s="3"/>
      <c r="C243" s="375" t="s">
        <v>64</v>
      </c>
      <c r="D243" s="411" t="s">
        <v>119</v>
      </c>
      <c r="E243" s="293">
        <v>7</v>
      </c>
      <c r="F243" s="293">
        <v>10</v>
      </c>
      <c r="G243" s="321">
        <f t="shared" ref="G243:G249" si="21">I243+J243+K243+M243+N243+O243+Q243+R243+S243+U243+V243+W243</f>
        <v>10</v>
      </c>
      <c r="H243" s="365" t="s">
        <v>28</v>
      </c>
      <c r="I243" s="301"/>
      <c r="J243" s="301"/>
      <c r="K243" s="301">
        <v>1</v>
      </c>
      <c r="L243" s="294">
        <f>SUM(I243:K243)*100/G243</f>
        <v>10</v>
      </c>
      <c r="M243" s="301">
        <v>3</v>
      </c>
      <c r="N243" s="301"/>
      <c r="O243" s="301">
        <v>1</v>
      </c>
      <c r="P243" s="294">
        <f>SUM(M243:O243)*100/G243</f>
        <v>40</v>
      </c>
      <c r="Q243" s="301">
        <v>2</v>
      </c>
      <c r="R243" s="301">
        <v>2</v>
      </c>
      <c r="S243" s="301">
        <v>1</v>
      </c>
      <c r="T243" s="294">
        <f>SUM(Q243:S243)*100/G243</f>
        <v>50</v>
      </c>
      <c r="U243" s="301"/>
      <c r="V243" s="301"/>
      <c r="W243" s="301"/>
      <c r="X243" s="294">
        <f>SUM(U243:W243)*100/G243</f>
        <v>0</v>
      </c>
      <c r="Y243" s="324">
        <f t="shared" ref="Y243:Y249" si="22">((1*I243)+(2*J243)+(3*K243)+(4*M243)+(5*N243)+(6*O243)+(7*Q243)+(8*R243)+(9*S243)+(10*U243)+(11*V243)+(12*W243))/G243</f>
        <v>6</v>
      </c>
      <c r="Z243" s="325">
        <f t="shared" ref="Z243:Z249" si="23">T243+X243</f>
        <v>50</v>
      </c>
      <c r="AC243" s="134"/>
    </row>
    <row r="244" spans="2:29" x14ac:dyDescent="0.25">
      <c r="B244" s="3"/>
      <c r="C244" s="375" t="s">
        <v>64</v>
      </c>
      <c r="D244" s="333" t="s">
        <v>109</v>
      </c>
      <c r="E244" s="293">
        <v>7</v>
      </c>
      <c r="F244" s="293">
        <v>17</v>
      </c>
      <c r="G244" s="321">
        <f t="shared" si="21"/>
        <v>17</v>
      </c>
      <c r="H244" s="365" t="s">
        <v>28</v>
      </c>
      <c r="I244" s="301"/>
      <c r="J244" s="301"/>
      <c r="K244" s="301">
        <v>1</v>
      </c>
      <c r="L244" s="294">
        <f>SUM(I244:K244)*100/G244</f>
        <v>5.882352941176471</v>
      </c>
      <c r="M244" s="301">
        <v>3</v>
      </c>
      <c r="N244" s="301">
        <v>5</v>
      </c>
      <c r="O244" s="301">
        <v>1</v>
      </c>
      <c r="P244" s="294">
        <f>SUM(M244:O244)*100/G244</f>
        <v>52.941176470588232</v>
      </c>
      <c r="Q244" s="301">
        <v>3</v>
      </c>
      <c r="R244" s="301">
        <v>1</v>
      </c>
      <c r="S244" s="301">
        <v>2</v>
      </c>
      <c r="T244" s="294">
        <f>SUM(Q244:S244)*100/G244</f>
        <v>35.294117647058826</v>
      </c>
      <c r="U244" s="301">
        <v>1</v>
      </c>
      <c r="V244" s="301"/>
      <c r="W244" s="301"/>
      <c r="X244" s="294">
        <f>SUM(U244:W244)*100/G244</f>
        <v>5.882352941176471</v>
      </c>
      <c r="Y244" s="324">
        <f t="shared" si="22"/>
        <v>6.0588235294117645</v>
      </c>
      <c r="Z244" s="325">
        <f t="shared" si="23"/>
        <v>41.176470588235297</v>
      </c>
    </row>
    <row r="245" spans="2:29" x14ac:dyDescent="0.25">
      <c r="B245" s="3"/>
      <c r="C245" s="375" t="s">
        <v>64</v>
      </c>
      <c r="D245" s="415" t="s">
        <v>119</v>
      </c>
      <c r="E245" s="293">
        <v>8</v>
      </c>
      <c r="F245" s="293">
        <v>18</v>
      </c>
      <c r="G245" s="321">
        <f t="shared" si="21"/>
        <v>18</v>
      </c>
      <c r="H245" s="365" t="s">
        <v>28</v>
      </c>
      <c r="I245" s="301"/>
      <c r="J245" s="301"/>
      <c r="K245" s="301">
        <v>2</v>
      </c>
      <c r="L245" s="294">
        <f>SUM(I245:K245)*100/G245</f>
        <v>11.111111111111111</v>
      </c>
      <c r="M245" s="301">
        <v>8</v>
      </c>
      <c r="N245" s="301">
        <v>1</v>
      </c>
      <c r="O245" s="301">
        <v>3</v>
      </c>
      <c r="P245" s="294">
        <f>SUM(M245:O245)*100/G245</f>
        <v>66.666666666666671</v>
      </c>
      <c r="Q245" s="301">
        <v>3</v>
      </c>
      <c r="R245" s="301"/>
      <c r="S245" s="301">
        <v>1</v>
      </c>
      <c r="T245" s="294">
        <f>SUM(Q245:S245)*100/G245</f>
        <v>22.222222222222221</v>
      </c>
      <c r="U245" s="301"/>
      <c r="V245" s="301"/>
      <c r="W245" s="301"/>
      <c r="X245" s="294">
        <f>SUM(U245:W245)*100/G245</f>
        <v>0</v>
      </c>
      <c r="Y245" s="324">
        <f t="shared" si="22"/>
        <v>5.0555555555555554</v>
      </c>
      <c r="Z245" s="325">
        <f t="shared" si="23"/>
        <v>22.222222222222221</v>
      </c>
    </row>
    <row r="246" spans="2:29" x14ac:dyDescent="0.25">
      <c r="B246" s="3"/>
      <c r="C246" s="375"/>
      <c r="D246" s="333"/>
      <c r="E246" s="293"/>
      <c r="F246" s="293"/>
      <c r="G246" s="321"/>
      <c r="H246" s="365"/>
      <c r="I246" s="301"/>
      <c r="J246" s="301"/>
      <c r="K246" s="301"/>
      <c r="L246" s="294"/>
      <c r="M246" s="301"/>
      <c r="N246" s="301"/>
      <c r="O246" s="301"/>
      <c r="P246" s="294"/>
      <c r="Q246" s="301"/>
      <c r="R246" s="301"/>
      <c r="S246" s="301"/>
      <c r="T246" s="294"/>
      <c r="U246" s="301"/>
      <c r="V246" s="301"/>
      <c r="W246" s="301"/>
      <c r="X246" s="294"/>
      <c r="Y246" s="326">
        <f>Y245-Y244</f>
        <v>-1.0032679738562091</v>
      </c>
      <c r="Z246" s="326">
        <f>Z245-Z244</f>
        <v>-18.954248366013076</v>
      </c>
    </row>
    <row r="247" spans="2:29" x14ac:dyDescent="0.25">
      <c r="B247" s="3"/>
      <c r="C247" s="375" t="s">
        <v>64</v>
      </c>
      <c r="D247" s="320" t="s">
        <v>105</v>
      </c>
      <c r="E247" s="359">
        <v>7</v>
      </c>
      <c r="F247" s="359">
        <v>14</v>
      </c>
      <c r="G247" s="321">
        <f t="shared" si="21"/>
        <v>14</v>
      </c>
      <c r="H247" s="365" t="s">
        <v>28</v>
      </c>
      <c r="I247" s="292"/>
      <c r="J247" s="292"/>
      <c r="K247" s="293">
        <v>2</v>
      </c>
      <c r="L247" s="294">
        <f>SUM(I247:K247)*100/G247</f>
        <v>14.285714285714286</v>
      </c>
      <c r="M247" s="295">
        <v>2</v>
      </c>
      <c r="N247" s="295">
        <v>3</v>
      </c>
      <c r="O247" s="296">
        <v>3</v>
      </c>
      <c r="P247" s="294">
        <f>SUM(M247:O247)*100/G247</f>
        <v>57.142857142857146</v>
      </c>
      <c r="Q247" s="295"/>
      <c r="R247" s="295">
        <v>4</v>
      </c>
      <c r="S247" s="296"/>
      <c r="T247" s="294">
        <f>SUM(Q247:S247)*100/G247</f>
        <v>28.571428571428573</v>
      </c>
      <c r="U247" s="295"/>
      <c r="V247" s="295"/>
      <c r="W247" s="296"/>
      <c r="X247" s="294">
        <f>SUM(U247:W247)*100/G247</f>
        <v>0</v>
      </c>
      <c r="Y247" s="324">
        <f t="shared" si="22"/>
        <v>5.6428571428571432</v>
      </c>
      <c r="Z247" s="325">
        <f t="shared" si="23"/>
        <v>28.571428571428573</v>
      </c>
    </row>
    <row r="248" spans="2:29" x14ac:dyDescent="0.25">
      <c r="B248" s="3"/>
      <c r="C248" s="375" t="s">
        <v>64</v>
      </c>
      <c r="D248" s="320" t="s">
        <v>109</v>
      </c>
      <c r="E248" s="359">
        <v>8</v>
      </c>
      <c r="F248" s="359">
        <v>15</v>
      </c>
      <c r="G248" s="321">
        <f t="shared" si="21"/>
        <v>15</v>
      </c>
      <c r="H248" s="365" t="s">
        <v>28</v>
      </c>
      <c r="I248" s="292"/>
      <c r="J248" s="292">
        <v>1</v>
      </c>
      <c r="K248" s="293">
        <v>3</v>
      </c>
      <c r="L248" s="294">
        <f>SUM(I248:K248)*100/G248</f>
        <v>26.666666666666668</v>
      </c>
      <c r="M248" s="295">
        <v>3</v>
      </c>
      <c r="N248" s="295">
        <v>2</v>
      </c>
      <c r="O248" s="296">
        <v>1</v>
      </c>
      <c r="P248" s="294">
        <f>SUM(M248:O248)*100/G248</f>
        <v>40</v>
      </c>
      <c r="Q248" s="295">
        <v>1</v>
      </c>
      <c r="R248" s="295">
        <v>3</v>
      </c>
      <c r="S248" s="296">
        <v>1</v>
      </c>
      <c r="T248" s="294">
        <f>SUM(Q248:S248)*100/G248</f>
        <v>33.333333333333336</v>
      </c>
      <c r="U248" s="295"/>
      <c r="V248" s="295"/>
      <c r="W248" s="296"/>
      <c r="X248" s="294">
        <f>SUM(U248:W248)*100/G248</f>
        <v>0</v>
      </c>
      <c r="Y248" s="324">
        <f t="shared" si="22"/>
        <v>5.2666666666666666</v>
      </c>
      <c r="Z248" s="325">
        <f t="shared" si="23"/>
        <v>33.333333333333336</v>
      </c>
    </row>
    <row r="249" spans="2:29" x14ac:dyDescent="0.25">
      <c r="B249" s="3"/>
      <c r="C249" s="375" t="s">
        <v>64</v>
      </c>
      <c r="D249" s="404" t="s">
        <v>119</v>
      </c>
      <c r="E249" s="359">
        <v>9</v>
      </c>
      <c r="F249" s="359">
        <v>15</v>
      </c>
      <c r="G249" s="321">
        <f t="shared" si="21"/>
        <v>15</v>
      </c>
      <c r="H249" s="365" t="s">
        <v>28</v>
      </c>
      <c r="I249" s="292">
        <v>1</v>
      </c>
      <c r="J249" s="292"/>
      <c r="K249" s="293">
        <v>2</v>
      </c>
      <c r="L249" s="294">
        <f>SUM(I249:K249)*100/G249</f>
        <v>20</v>
      </c>
      <c r="M249" s="295">
        <v>4</v>
      </c>
      <c r="N249" s="295">
        <v>2</v>
      </c>
      <c r="O249" s="296">
        <v>2</v>
      </c>
      <c r="P249" s="294">
        <f>SUM(M249:O249)*100/G249</f>
        <v>53.333333333333336</v>
      </c>
      <c r="Q249" s="295">
        <v>2</v>
      </c>
      <c r="R249" s="295">
        <v>2</v>
      </c>
      <c r="S249" s="296"/>
      <c r="T249" s="294">
        <f>SUM(Q249:S249)*100/G249</f>
        <v>26.666666666666668</v>
      </c>
      <c r="U249" s="295"/>
      <c r="V249" s="295"/>
      <c r="W249" s="296"/>
      <c r="X249" s="294">
        <f>SUM(U249:W249)*100/G249</f>
        <v>0</v>
      </c>
      <c r="Y249" s="324">
        <f t="shared" si="22"/>
        <v>5</v>
      </c>
      <c r="Z249" s="325">
        <f t="shared" si="23"/>
        <v>26.666666666666668</v>
      </c>
    </row>
    <row r="250" spans="2:29" x14ac:dyDescent="0.25">
      <c r="B250" s="3"/>
      <c r="C250" s="375"/>
      <c r="D250" s="320"/>
      <c r="E250" s="359"/>
      <c r="F250" s="359"/>
      <c r="G250" s="321"/>
      <c r="H250" s="365"/>
      <c r="I250" s="292"/>
      <c r="J250" s="292"/>
      <c r="K250" s="293"/>
      <c r="L250" s="294"/>
      <c r="M250" s="295"/>
      <c r="N250" s="295"/>
      <c r="O250" s="296"/>
      <c r="P250" s="294"/>
      <c r="Q250" s="295"/>
      <c r="R250" s="295"/>
      <c r="S250" s="296"/>
      <c r="T250" s="294"/>
      <c r="U250" s="295"/>
      <c r="V250" s="295"/>
      <c r="W250" s="296"/>
      <c r="X250" s="294"/>
      <c r="Y250" s="326">
        <f>Y249-Y248</f>
        <v>-0.26666666666666661</v>
      </c>
      <c r="Z250" s="326">
        <f>Z249-Z248</f>
        <v>-6.6666666666666679</v>
      </c>
    </row>
    <row r="251" spans="2:29" x14ac:dyDescent="0.25">
      <c r="B251" s="3"/>
      <c r="C251" s="375" t="s">
        <v>64</v>
      </c>
      <c r="D251" s="376" t="s">
        <v>99</v>
      </c>
      <c r="E251" s="298">
        <v>7</v>
      </c>
      <c r="F251" s="298">
        <v>14</v>
      </c>
      <c r="G251" s="321">
        <f>I251+J251+K251+M251+N251+O251+Q251+R251+S251+U251+V251+W251</f>
        <v>14</v>
      </c>
      <c r="H251" s="375" t="s">
        <v>28</v>
      </c>
      <c r="I251" s="302"/>
      <c r="J251" s="302"/>
      <c r="K251" s="302">
        <v>2</v>
      </c>
      <c r="L251" s="307">
        <f>SUM(I251:K251)*100/F251</f>
        <v>14.285714285714286</v>
      </c>
      <c r="M251" s="302">
        <v>2</v>
      </c>
      <c r="N251" s="302">
        <v>2</v>
      </c>
      <c r="O251" s="302">
        <v>1</v>
      </c>
      <c r="P251" s="307">
        <f>SUM(M251:O251)*100/F251</f>
        <v>35.714285714285715</v>
      </c>
      <c r="Q251" s="302">
        <v>1</v>
      </c>
      <c r="R251" s="302">
        <v>4</v>
      </c>
      <c r="S251" s="302">
        <v>1</v>
      </c>
      <c r="T251" s="307">
        <f>SUM(Q251:S251)*100/F251</f>
        <v>42.857142857142854</v>
      </c>
      <c r="U251" s="302">
        <v>1</v>
      </c>
      <c r="V251" s="302"/>
      <c r="W251" s="302"/>
      <c r="X251" s="307">
        <f>SUM(U251:W251)*100/F251</f>
        <v>7.1428571428571432</v>
      </c>
      <c r="Y251" s="307">
        <f>((1*I251)+(2*J251)+(3*K251)+(4*M251)+(5*N251)+(6*O251)+(7*Q251)+(8*R251)+(9*S251)+(10*U251)+(11*V251)+(12*W251))/G251</f>
        <v>6.2857142857142856</v>
      </c>
      <c r="Z251" s="377">
        <f>T251+X251</f>
        <v>50</v>
      </c>
    </row>
    <row r="252" spans="2:29" x14ac:dyDescent="0.25">
      <c r="B252" s="3"/>
      <c r="C252" s="375" t="s">
        <v>64</v>
      </c>
      <c r="D252" s="320" t="s">
        <v>105</v>
      </c>
      <c r="E252" s="359">
        <v>8</v>
      </c>
      <c r="F252" s="359">
        <v>14</v>
      </c>
      <c r="G252" s="321">
        <f>I252+J252+K252+M252+N252+O252+Q252+R252+S252+U252+V252+W252</f>
        <v>14</v>
      </c>
      <c r="H252" s="365" t="s">
        <v>28</v>
      </c>
      <c r="I252" s="292"/>
      <c r="J252" s="292">
        <v>1</v>
      </c>
      <c r="K252" s="293">
        <v>3</v>
      </c>
      <c r="L252" s="294">
        <f>SUM(I252:K252)*100/G252</f>
        <v>28.571428571428573</v>
      </c>
      <c r="M252" s="295">
        <v>1</v>
      </c>
      <c r="N252" s="295">
        <v>3</v>
      </c>
      <c r="O252" s="296">
        <v>2</v>
      </c>
      <c r="P252" s="294">
        <f>SUM(M252:O252)*100/G252</f>
        <v>42.857142857142854</v>
      </c>
      <c r="Q252" s="295">
        <v>1</v>
      </c>
      <c r="R252" s="295">
        <v>3</v>
      </c>
      <c r="S252" s="296"/>
      <c r="T252" s="294">
        <f>SUM(Q252:S252)*100/G252</f>
        <v>28.571428571428573</v>
      </c>
      <c r="U252" s="295"/>
      <c r="V252" s="295"/>
      <c r="W252" s="296"/>
      <c r="X252" s="294">
        <f>SUM(U252:W252)*100/G251</f>
        <v>0</v>
      </c>
      <c r="Y252" s="324">
        <f>((1*I252)+(2*J252)+(3*K252)+(4*M252)+(5*N252)+(6*O252)+(7*Q252)+(8*R252)+(9*S252)+(10*U252)+(11*V252)+(12*W252))/G252</f>
        <v>5.2142857142857144</v>
      </c>
      <c r="Z252" s="325">
        <f>T252+X252</f>
        <v>28.571428571428573</v>
      </c>
    </row>
    <row r="253" spans="2:29" x14ac:dyDescent="0.25">
      <c r="B253" s="3"/>
      <c r="C253" s="375" t="s">
        <v>64</v>
      </c>
      <c r="D253" s="320" t="s">
        <v>109</v>
      </c>
      <c r="E253" s="359">
        <v>9</v>
      </c>
      <c r="F253" s="359">
        <v>14</v>
      </c>
      <c r="G253" s="321">
        <f>I253+J253+K253+M253+N253+O253+Q253+R253+S253+U253+V253+W253</f>
        <v>14</v>
      </c>
      <c r="H253" s="365" t="s">
        <v>28</v>
      </c>
      <c r="I253" s="292"/>
      <c r="J253" s="292">
        <v>1</v>
      </c>
      <c r="K253" s="293">
        <v>4</v>
      </c>
      <c r="L253" s="294">
        <f>SUM(I253:K253)*100/G253</f>
        <v>35.714285714285715</v>
      </c>
      <c r="M253" s="295">
        <v>1</v>
      </c>
      <c r="N253" s="295">
        <v>1</v>
      </c>
      <c r="O253" s="296">
        <v>2</v>
      </c>
      <c r="P253" s="294">
        <f>SUM(M253:O253)*100/G253</f>
        <v>28.571428571428573</v>
      </c>
      <c r="Q253" s="295">
        <v>2</v>
      </c>
      <c r="R253" s="295">
        <v>1</v>
      </c>
      <c r="S253" s="296">
        <v>1</v>
      </c>
      <c r="T253" s="294">
        <f>SUM(Q253:S253)*100/G253</f>
        <v>28.571428571428573</v>
      </c>
      <c r="U253" s="295">
        <v>1</v>
      </c>
      <c r="V253" s="295"/>
      <c r="W253" s="296"/>
      <c r="X253" s="294">
        <f>SUM(U253:W253)*100/G252</f>
        <v>7.1428571428571432</v>
      </c>
      <c r="Y253" s="324">
        <f>((1*I253)+(2*J253)+(3*K253)+(4*M253)+(5*N253)+(6*O253)+(7*Q253)+(8*R253)+(9*S253)+(10*U253)+(11*V253)+(12*W253))/G253</f>
        <v>5.4285714285714288</v>
      </c>
      <c r="Z253" s="325">
        <f>T253+X253</f>
        <v>35.714285714285715</v>
      </c>
    </row>
    <row r="254" spans="2:29" x14ac:dyDescent="0.25">
      <c r="B254" s="3"/>
      <c r="C254" s="375" t="s">
        <v>64</v>
      </c>
      <c r="D254" s="404" t="s">
        <v>119</v>
      </c>
      <c r="E254" s="359">
        <v>10</v>
      </c>
      <c r="F254" s="359">
        <v>9</v>
      </c>
      <c r="G254" s="321">
        <f>I254+J254+K254+M254+N254+O254+Q254+R254+S254+U254+V254+W254</f>
        <v>9</v>
      </c>
      <c r="H254" s="365" t="s">
        <v>28</v>
      </c>
      <c r="I254" s="292"/>
      <c r="J254" s="292">
        <v>2</v>
      </c>
      <c r="K254" s="293">
        <v>1</v>
      </c>
      <c r="L254" s="294">
        <f>SUM(I254:K254)*100/G254</f>
        <v>33.333333333333336</v>
      </c>
      <c r="M254" s="295"/>
      <c r="N254" s="295">
        <v>1</v>
      </c>
      <c r="O254" s="296">
        <v>1</v>
      </c>
      <c r="P254" s="294">
        <f>SUM(M254:O254)*100/G254</f>
        <v>22.222222222222221</v>
      </c>
      <c r="Q254" s="295">
        <v>1</v>
      </c>
      <c r="R254" s="295">
        <v>1</v>
      </c>
      <c r="S254" s="296">
        <v>1</v>
      </c>
      <c r="T254" s="294">
        <f>SUM(Q254:S254)*100/G254</f>
        <v>33.333333333333336</v>
      </c>
      <c r="U254" s="295">
        <v>1</v>
      </c>
      <c r="V254" s="295"/>
      <c r="W254" s="296"/>
      <c r="X254" s="294">
        <f>SUM(U254:W254)*100/G253</f>
        <v>7.1428571428571432</v>
      </c>
      <c r="Y254" s="324">
        <f>((1*I254)+(2*J254)+(3*K254)+(4*M254)+(5*N254)+(6*O254)+(7*Q254)+(8*R254)+(9*S254)+(10*U254)+(11*V254)+(12*W254))/G254</f>
        <v>5.7777777777777777</v>
      </c>
      <c r="Z254" s="325">
        <f>T254+X254</f>
        <v>40.476190476190482</v>
      </c>
    </row>
    <row r="255" spans="2:29" x14ac:dyDescent="0.25">
      <c r="B255" s="3"/>
      <c r="C255" s="363"/>
      <c r="D255" s="364"/>
      <c r="E255" s="296"/>
      <c r="F255" s="296"/>
      <c r="G255" s="333"/>
      <c r="H255" s="363"/>
      <c r="I255" s="301"/>
      <c r="J255" s="301"/>
      <c r="K255" s="301"/>
      <c r="L255" s="294"/>
      <c r="M255" s="301"/>
      <c r="N255" s="301"/>
      <c r="O255" s="301"/>
      <c r="P255" s="294"/>
      <c r="Q255" s="301"/>
      <c r="R255" s="301"/>
      <c r="S255" s="301"/>
      <c r="T255" s="294"/>
      <c r="U255" s="301"/>
      <c r="V255" s="301"/>
      <c r="W255" s="301"/>
      <c r="X255" s="294"/>
      <c r="Y255" s="326">
        <f>Y254-Y253</f>
        <v>0.34920634920634885</v>
      </c>
      <c r="Z255" s="326">
        <f>Z254-Z253</f>
        <v>4.7619047619047663</v>
      </c>
    </row>
    <row r="256" spans="2:29" x14ac:dyDescent="0.25">
      <c r="B256" s="3"/>
      <c r="C256" s="336" t="s">
        <v>64</v>
      </c>
      <c r="D256" s="333" t="s">
        <v>20</v>
      </c>
      <c r="E256" s="293">
        <v>7</v>
      </c>
      <c r="F256" s="293">
        <v>11</v>
      </c>
      <c r="G256" s="321">
        <f>I256+J256+K256+M256+N256+O256+Q256+R256+S256+U256+V256+W256</f>
        <v>11</v>
      </c>
      <c r="H256" s="336" t="s">
        <v>28</v>
      </c>
      <c r="I256" s="301"/>
      <c r="J256" s="301">
        <v>2</v>
      </c>
      <c r="K256" s="301">
        <v>1</v>
      </c>
      <c r="L256" s="294">
        <f>SUM(I256:K256)*100/F256</f>
        <v>27.272727272727273</v>
      </c>
      <c r="M256" s="301">
        <v>2</v>
      </c>
      <c r="N256" s="301">
        <v>3</v>
      </c>
      <c r="O256" s="301">
        <v>1</v>
      </c>
      <c r="P256" s="294">
        <f>SUM(M256:O256)*100/F256</f>
        <v>54.545454545454547</v>
      </c>
      <c r="Q256" s="301"/>
      <c r="R256" s="301">
        <v>1</v>
      </c>
      <c r="S256" s="301">
        <v>1</v>
      </c>
      <c r="T256" s="294">
        <f>SUM(Q256:S256)*100/F256</f>
        <v>18.181818181818183</v>
      </c>
      <c r="U256" s="301"/>
      <c r="V256" s="301"/>
      <c r="W256" s="301"/>
      <c r="X256" s="294">
        <f>SUM(U256:W256)*100/F256</f>
        <v>0</v>
      </c>
      <c r="Y256" s="294">
        <f>((1*I256)+(2*J256)+(3*K256)+(4*M256)+(5*N256)+(6*O256)+(7*Q256)+(8*R256)+(9*S256)+(10*U256)+(11*V256)+(12*W256))/G256</f>
        <v>4.8181818181818183</v>
      </c>
      <c r="Z256" s="334">
        <f>T256+X256</f>
        <v>18.181818181818183</v>
      </c>
    </row>
    <row r="257" spans="2:26" x14ac:dyDescent="0.25">
      <c r="B257" s="3"/>
      <c r="C257" s="375" t="s">
        <v>64</v>
      </c>
      <c r="D257" s="376" t="s">
        <v>99</v>
      </c>
      <c r="E257" s="298">
        <v>8</v>
      </c>
      <c r="F257" s="298">
        <v>10</v>
      </c>
      <c r="G257" s="321">
        <f>I257+J257+K257+M257+N257+O257+Q257+R257+S257+U257+V257+W257</f>
        <v>10</v>
      </c>
      <c r="H257" s="375" t="s">
        <v>28</v>
      </c>
      <c r="I257" s="302"/>
      <c r="J257" s="302">
        <v>3</v>
      </c>
      <c r="K257" s="302">
        <v>1</v>
      </c>
      <c r="L257" s="307">
        <f>SUM(I257:K257)*100/F257</f>
        <v>40</v>
      </c>
      <c r="M257" s="302">
        <v>2</v>
      </c>
      <c r="N257" s="302"/>
      <c r="O257" s="302">
        <v>3</v>
      </c>
      <c r="P257" s="307">
        <f>SUM(M257:O257)*100/F257</f>
        <v>50</v>
      </c>
      <c r="Q257" s="302"/>
      <c r="R257" s="302">
        <v>1</v>
      </c>
      <c r="S257" s="302"/>
      <c r="T257" s="307">
        <f>SUM(Q257:S257)*100/F257</f>
        <v>10</v>
      </c>
      <c r="U257" s="302"/>
      <c r="V257" s="302"/>
      <c r="W257" s="302"/>
      <c r="X257" s="307">
        <f>SUM(U257:W257)*100/F257</f>
        <v>0</v>
      </c>
      <c r="Y257" s="307">
        <f>((1*I257)+(2*J257)+(3*K257)+(4*M257)+(5*N257)+(6*O257)+(7*Q257)+(8*R257)+(9*S257)+(10*U257)+(11*V257)+(12*W257))/G257</f>
        <v>4.3</v>
      </c>
      <c r="Z257" s="377">
        <f>T257+X257</f>
        <v>10</v>
      </c>
    </row>
    <row r="258" spans="2:26" x14ac:dyDescent="0.25">
      <c r="B258" s="3"/>
      <c r="C258" s="375" t="s">
        <v>64</v>
      </c>
      <c r="D258" s="320" t="s">
        <v>105</v>
      </c>
      <c r="E258" s="359">
        <v>9</v>
      </c>
      <c r="F258" s="359">
        <v>10</v>
      </c>
      <c r="G258" s="321">
        <f>I258+J258+K258+M258+N258+O258+Q258+R258+S258+U258+V258+W258</f>
        <v>10</v>
      </c>
      <c r="H258" s="365" t="s">
        <v>28</v>
      </c>
      <c r="I258" s="292"/>
      <c r="J258" s="292">
        <v>3</v>
      </c>
      <c r="K258" s="293">
        <v>2</v>
      </c>
      <c r="L258" s="294">
        <f>SUM(I258:K258)*100/G258</f>
        <v>50</v>
      </c>
      <c r="M258" s="295">
        <v>2</v>
      </c>
      <c r="N258" s="295">
        <v>2</v>
      </c>
      <c r="O258" s="296"/>
      <c r="P258" s="294">
        <f>SUM(M258:O258)*100/G258</f>
        <v>40</v>
      </c>
      <c r="Q258" s="295"/>
      <c r="R258" s="295"/>
      <c r="S258" s="296">
        <v>1</v>
      </c>
      <c r="T258" s="294">
        <f>SUM(Q258:S258)*100/G258</f>
        <v>10</v>
      </c>
      <c r="U258" s="295"/>
      <c r="V258" s="295"/>
      <c r="W258" s="296"/>
      <c r="X258" s="294">
        <f>SUM(U258:W258)*100/G257</f>
        <v>0</v>
      </c>
      <c r="Y258" s="324">
        <f>((1*I258)+(2*J258)+(3*K258)+(4*M258)+(5*N258)+(6*O258)+(7*Q258)+(8*R258)+(9*S258)+(10*U258)+(11*V258)+(12*W258))/G258</f>
        <v>3.9</v>
      </c>
      <c r="Z258" s="325">
        <f>T258+X258</f>
        <v>10</v>
      </c>
    </row>
    <row r="259" spans="2:26" x14ac:dyDescent="0.25">
      <c r="B259" s="3"/>
      <c r="C259" s="375" t="s">
        <v>64</v>
      </c>
      <c r="D259" s="320" t="s">
        <v>109</v>
      </c>
      <c r="E259" s="359">
        <v>10</v>
      </c>
      <c r="F259" s="359">
        <v>9</v>
      </c>
      <c r="G259" s="321">
        <f>I259+J259+K259+M259+N259+O259+Q259+R259+S259+U259+V259+W259</f>
        <v>9</v>
      </c>
      <c r="H259" s="365" t="s">
        <v>28</v>
      </c>
      <c r="I259" s="292"/>
      <c r="J259" s="292">
        <v>4</v>
      </c>
      <c r="K259" s="293">
        <v>1</v>
      </c>
      <c r="L259" s="294">
        <f>SUM(I259:K259)*100/G259</f>
        <v>55.555555555555557</v>
      </c>
      <c r="M259" s="295"/>
      <c r="N259" s="295">
        <v>1</v>
      </c>
      <c r="O259" s="296">
        <v>2</v>
      </c>
      <c r="P259" s="294">
        <f>SUM(M259:O259)*100/G259</f>
        <v>33.333333333333336</v>
      </c>
      <c r="Q259" s="295"/>
      <c r="R259" s="295"/>
      <c r="S259" s="296">
        <v>1</v>
      </c>
      <c r="T259" s="294">
        <f>SUM(Q259:S259)*100/G259</f>
        <v>11.111111111111111</v>
      </c>
      <c r="U259" s="295"/>
      <c r="V259" s="295"/>
      <c r="W259" s="296"/>
      <c r="X259" s="294">
        <f>SUM(U259:W259)*100/G258</f>
        <v>0</v>
      </c>
      <c r="Y259" s="324">
        <f>((1*I259)+(2*J259)+(3*K259)+(4*M259)+(5*N259)+(6*O259)+(7*Q259)+(8*R259)+(9*S259)+(10*U259)+(11*V259)+(12*W259))/G259</f>
        <v>4.1111111111111107</v>
      </c>
      <c r="Z259" s="325">
        <f>T259+X259</f>
        <v>11.111111111111111</v>
      </c>
    </row>
    <row r="260" spans="2:26" x14ac:dyDescent="0.25">
      <c r="B260" s="3"/>
      <c r="C260" s="375" t="s">
        <v>64</v>
      </c>
      <c r="D260" s="404" t="s">
        <v>119</v>
      </c>
      <c r="E260" s="359">
        <v>11</v>
      </c>
      <c r="F260" s="359">
        <v>7</v>
      </c>
      <c r="G260" s="321">
        <f>I260+J260+K260+M260+N260+O260+Q260+R260+S260+U260+V260+W260</f>
        <v>7</v>
      </c>
      <c r="H260" s="365" t="s">
        <v>28</v>
      </c>
      <c r="I260" s="292"/>
      <c r="J260" s="292">
        <v>3</v>
      </c>
      <c r="K260" s="293"/>
      <c r="L260" s="294">
        <f>SUM(I260:K260)*100/G260</f>
        <v>42.857142857142854</v>
      </c>
      <c r="M260" s="295">
        <v>1</v>
      </c>
      <c r="N260" s="295"/>
      <c r="O260" s="296">
        <v>2</v>
      </c>
      <c r="P260" s="294">
        <f>SUM(M260:O260)*100/G260</f>
        <v>42.857142857142854</v>
      </c>
      <c r="Q260" s="295"/>
      <c r="R260" s="295"/>
      <c r="S260" s="296">
        <v>1</v>
      </c>
      <c r="T260" s="294">
        <f>SUM(Q260:S260)*100/G260</f>
        <v>14.285714285714286</v>
      </c>
      <c r="U260" s="295"/>
      <c r="V260" s="295"/>
      <c r="W260" s="296"/>
      <c r="X260" s="294">
        <f>SUM(U260:W260)*100/G259</f>
        <v>0</v>
      </c>
      <c r="Y260" s="324">
        <f>((1*I260)+(2*J260)+(3*K260)+(4*M260)+(5*N260)+(6*O260)+(7*Q260)+(8*R260)+(9*S260)+(10*U260)+(11*V260)+(12*W260))/G260</f>
        <v>4.4285714285714288</v>
      </c>
      <c r="Z260" s="325">
        <f>T260+X260</f>
        <v>14.285714285714286</v>
      </c>
    </row>
    <row r="261" spans="2:26" x14ac:dyDescent="0.25">
      <c r="B261" s="3"/>
      <c r="C261" s="336"/>
      <c r="D261" s="364"/>
      <c r="E261" s="296"/>
      <c r="F261" s="296"/>
      <c r="G261" s="333"/>
      <c r="H261" s="363"/>
      <c r="I261" s="301"/>
      <c r="J261" s="301"/>
      <c r="K261" s="301"/>
      <c r="L261" s="294"/>
      <c r="M261" s="301"/>
      <c r="N261" s="301"/>
      <c r="O261" s="301"/>
      <c r="P261" s="294"/>
      <c r="Q261" s="301"/>
      <c r="R261" s="301"/>
      <c r="S261" s="301"/>
      <c r="T261" s="294"/>
      <c r="U261" s="301"/>
      <c r="V261" s="301"/>
      <c r="W261" s="301"/>
      <c r="X261" s="294"/>
      <c r="Y261" s="326">
        <f>Y260-Y259</f>
        <v>0.31746031746031811</v>
      </c>
      <c r="Z261" s="326">
        <f>Z260-Z259</f>
        <v>3.1746031746031758</v>
      </c>
    </row>
    <row r="262" spans="2:26" x14ac:dyDescent="0.25">
      <c r="B262" s="3"/>
      <c r="C262" s="367" t="s">
        <v>64</v>
      </c>
      <c r="D262" s="341" t="s">
        <v>89</v>
      </c>
      <c r="E262" s="342">
        <v>7</v>
      </c>
      <c r="F262" s="342">
        <v>11</v>
      </c>
      <c r="G262" s="321">
        <f>I262+J262+K262+M262+N262+O262+Q262+R262+S262+U262+V262+W262</f>
        <v>11</v>
      </c>
      <c r="H262" s="369" t="s">
        <v>28</v>
      </c>
      <c r="I262" s="306"/>
      <c r="J262" s="306"/>
      <c r="K262" s="306"/>
      <c r="L262" s="305">
        <f>SUM(I262:K262)*100/G262</f>
        <v>0</v>
      </c>
      <c r="M262" s="306">
        <v>1</v>
      </c>
      <c r="N262" s="306">
        <v>3</v>
      </c>
      <c r="O262" s="306">
        <v>4</v>
      </c>
      <c r="P262" s="305">
        <f>SUM(M262:O262)*100/G262</f>
        <v>72.727272727272734</v>
      </c>
      <c r="Q262" s="306">
        <v>1</v>
      </c>
      <c r="R262" s="306">
        <v>1</v>
      </c>
      <c r="S262" s="306">
        <v>1</v>
      </c>
      <c r="T262" s="305">
        <f>SUM(Q262:S262)*100/G262</f>
        <v>27.272727272727273</v>
      </c>
      <c r="U262" s="306"/>
      <c r="V262" s="306"/>
      <c r="W262" s="306"/>
      <c r="X262" s="305">
        <f>SUM(U262:W262)*100/G262</f>
        <v>0</v>
      </c>
      <c r="Y262" s="344">
        <f>((1*I262)+(2*J262)+(3*K262)+(4*M262)+(5*N262)+(6*O262)+(7*Q262)+(8*R262)+(9*S262)+(10*U262)+(11*V262)+(12*W262))/G262</f>
        <v>6.0909090909090908</v>
      </c>
      <c r="Z262" s="345">
        <f>T262+X262</f>
        <v>27.272727272727273</v>
      </c>
    </row>
    <row r="263" spans="2:26" x14ac:dyDescent="0.25">
      <c r="B263" s="3"/>
      <c r="C263" s="336" t="s">
        <v>64</v>
      </c>
      <c r="D263" s="333" t="s">
        <v>20</v>
      </c>
      <c r="E263" s="293">
        <v>8</v>
      </c>
      <c r="F263" s="293">
        <v>12</v>
      </c>
      <c r="G263" s="321">
        <f>I263+J263+K263+M263+N263+O263+Q263+R263+S263+U263+V263+W263</f>
        <v>12</v>
      </c>
      <c r="H263" s="336" t="s">
        <v>28</v>
      </c>
      <c r="I263" s="301"/>
      <c r="J263" s="301"/>
      <c r="K263" s="301">
        <v>1</v>
      </c>
      <c r="L263" s="294">
        <f>SUM(I263:K263)*100/F263</f>
        <v>8.3333333333333339</v>
      </c>
      <c r="M263" s="301">
        <v>2</v>
      </c>
      <c r="N263" s="301">
        <v>2</v>
      </c>
      <c r="O263" s="301">
        <v>3</v>
      </c>
      <c r="P263" s="294">
        <f>SUM(M263:O263)*100/F263</f>
        <v>58.333333333333336</v>
      </c>
      <c r="Q263" s="301"/>
      <c r="R263" s="301">
        <v>3</v>
      </c>
      <c r="S263" s="301">
        <v>1</v>
      </c>
      <c r="T263" s="294">
        <f>SUM(Q263:S263)*100/F263</f>
        <v>33.333333333333336</v>
      </c>
      <c r="U263" s="301"/>
      <c r="V263" s="301"/>
      <c r="W263" s="301"/>
      <c r="X263" s="294">
        <f>SUM(U263:W263)*100/F263</f>
        <v>0</v>
      </c>
      <c r="Y263" s="294">
        <f>((1*I263)+(2*J263)+(3*K263)+(4*M263)+(5*N263)+(6*O263)+(7*Q263)+(8*R263)+(9*S263)+(10*U263)+(11*V263)+(12*W263))/G263</f>
        <v>6</v>
      </c>
      <c r="Z263" s="334">
        <f>T263+X263</f>
        <v>33.333333333333336</v>
      </c>
    </row>
    <row r="264" spans="2:26" x14ac:dyDescent="0.25">
      <c r="B264" s="3"/>
      <c r="C264" s="375" t="s">
        <v>64</v>
      </c>
      <c r="D264" s="376" t="s">
        <v>99</v>
      </c>
      <c r="E264" s="298">
        <v>9</v>
      </c>
      <c r="F264" s="298">
        <v>12</v>
      </c>
      <c r="G264" s="321">
        <f>I264+J264+K264+M264+N264+O264+Q264+R264+S264+U264+V264+W264</f>
        <v>13</v>
      </c>
      <c r="H264" s="375" t="s">
        <v>28</v>
      </c>
      <c r="I264" s="302"/>
      <c r="J264" s="302"/>
      <c r="K264" s="302">
        <v>1</v>
      </c>
      <c r="L264" s="307">
        <f>SUM(I264:K264)*100/F264</f>
        <v>8.3333333333333339</v>
      </c>
      <c r="M264" s="302">
        <v>4</v>
      </c>
      <c r="N264" s="302">
        <v>2</v>
      </c>
      <c r="O264" s="302">
        <v>1</v>
      </c>
      <c r="P264" s="307">
        <f>SUM(M264:O264)*100/F264</f>
        <v>58.333333333333336</v>
      </c>
      <c r="Q264" s="302">
        <v>1</v>
      </c>
      <c r="R264" s="302">
        <v>2</v>
      </c>
      <c r="S264" s="302">
        <v>2</v>
      </c>
      <c r="T264" s="307">
        <f>SUM(Q264:S264)*100/F264</f>
        <v>41.666666666666664</v>
      </c>
      <c r="U264" s="302"/>
      <c r="V264" s="302"/>
      <c r="W264" s="302"/>
      <c r="X264" s="307">
        <f>SUM(U264:W264)*100/F264</f>
        <v>0</v>
      </c>
      <c r="Y264" s="307">
        <f>((1*I264)+(2*J264)+(3*K264)+(4*M264)+(5*N264)+(6*O264)+(7*Q264)+(8*R264)+(9*S264)+(10*U264)+(11*V264)+(12*W264))/G264</f>
        <v>5.8461538461538458</v>
      </c>
      <c r="Z264" s="377">
        <f>T264+X264</f>
        <v>41.666666666666664</v>
      </c>
    </row>
    <row r="265" spans="2:26" x14ac:dyDescent="0.25">
      <c r="B265" s="3"/>
      <c r="C265" s="375" t="s">
        <v>64</v>
      </c>
      <c r="D265" s="320" t="s">
        <v>105</v>
      </c>
      <c r="E265" s="359">
        <v>10</v>
      </c>
      <c r="F265" s="359">
        <v>11</v>
      </c>
      <c r="G265" s="321">
        <f>I265+J265+K265+M265+N265+O265+Q265+R265+S265+U265+V265+W265</f>
        <v>11</v>
      </c>
      <c r="H265" s="365" t="s">
        <v>28</v>
      </c>
      <c r="I265" s="292"/>
      <c r="J265" s="292"/>
      <c r="K265" s="293">
        <v>1</v>
      </c>
      <c r="L265" s="294">
        <f>SUM(I265:K265)*100/G265</f>
        <v>9.0909090909090917</v>
      </c>
      <c r="M265" s="295">
        <v>3</v>
      </c>
      <c r="N265" s="295">
        <v>4</v>
      </c>
      <c r="O265" s="296"/>
      <c r="P265" s="294">
        <f>SUM(M265:O265)*100/G265</f>
        <v>63.636363636363633</v>
      </c>
      <c r="Q265" s="295">
        <v>1</v>
      </c>
      <c r="R265" s="295"/>
      <c r="S265" s="296">
        <v>1</v>
      </c>
      <c r="T265" s="294">
        <f>SUM(Q265:S265)*100/G265</f>
        <v>18.181818181818183</v>
      </c>
      <c r="U265" s="295">
        <v>1</v>
      </c>
      <c r="V265" s="295"/>
      <c r="W265" s="296"/>
      <c r="X265" s="294">
        <f>SUM(U265:W265)*100/G264</f>
        <v>7.6923076923076925</v>
      </c>
      <c r="Y265" s="324">
        <f>((1*I265)+(2*J265)+(3*K265)+(4*M265)+(5*N265)+(6*O265)+(7*Q265)+(8*R265)+(9*S265)+(10*U265)+(11*V265)+(12*W265))/G265</f>
        <v>5.5454545454545459</v>
      </c>
      <c r="Z265" s="325">
        <f>T265+X265</f>
        <v>25.874125874125877</v>
      </c>
    </row>
    <row r="266" spans="2:26" x14ac:dyDescent="0.25">
      <c r="B266" s="3"/>
      <c r="C266" s="375" t="s">
        <v>64</v>
      </c>
      <c r="D266" s="320" t="s">
        <v>109</v>
      </c>
      <c r="E266" s="359">
        <v>11</v>
      </c>
      <c r="F266" s="359">
        <v>11</v>
      </c>
      <c r="G266" s="321">
        <f>I266+J266+K266+M266+N266+O266+Q266+R266+S266+U266+V266+W266</f>
        <v>11</v>
      </c>
      <c r="H266" s="365" t="s">
        <v>28</v>
      </c>
      <c r="I266" s="292"/>
      <c r="J266" s="292"/>
      <c r="K266" s="293"/>
      <c r="L266" s="294">
        <f>SUM(I266:K266)*100/G266</f>
        <v>0</v>
      </c>
      <c r="M266" s="295">
        <v>3</v>
      </c>
      <c r="N266" s="295">
        <v>1</v>
      </c>
      <c r="O266" s="296">
        <v>3</v>
      </c>
      <c r="P266" s="294">
        <f>SUM(M266:O266)*100/G266</f>
        <v>63.636363636363633</v>
      </c>
      <c r="Q266" s="295">
        <v>2</v>
      </c>
      <c r="R266" s="295"/>
      <c r="S266" s="296"/>
      <c r="T266" s="294">
        <f>SUM(Q266:S266)*100/G266</f>
        <v>18.181818181818183</v>
      </c>
      <c r="U266" s="295">
        <v>2</v>
      </c>
      <c r="V266" s="295"/>
      <c r="W266" s="296"/>
      <c r="X266" s="294">
        <f>SUM(U266:W266)*100/G265</f>
        <v>18.181818181818183</v>
      </c>
      <c r="Y266" s="324">
        <f>((1*I266)+(2*J266)+(3*K266)+(4*M266)+(5*N266)+(6*O266)+(7*Q266)+(8*R266)+(9*S266)+(10*U266)+(11*V266)+(12*W266))/G266</f>
        <v>6.2727272727272725</v>
      </c>
      <c r="Z266" s="325">
        <f>T266+X266</f>
        <v>36.363636363636367</v>
      </c>
    </row>
    <row r="267" spans="2:26" x14ac:dyDescent="0.25">
      <c r="B267" s="3"/>
      <c r="C267" s="336"/>
      <c r="D267" s="364"/>
      <c r="E267" s="296"/>
      <c r="F267" s="296"/>
      <c r="G267" s="333"/>
      <c r="H267" s="363"/>
      <c r="I267" s="301"/>
      <c r="J267" s="301"/>
      <c r="K267" s="301"/>
      <c r="L267" s="294"/>
      <c r="M267" s="301"/>
      <c r="N267" s="301"/>
      <c r="O267" s="301"/>
      <c r="P267" s="294"/>
      <c r="Q267" s="301"/>
      <c r="R267" s="301"/>
      <c r="S267" s="301"/>
      <c r="T267" s="294"/>
      <c r="U267" s="301"/>
      <c r="V267" s="301"/>
      <c r="W267" s="301"/>
      <c r="X267" s="294"/>
      <c r="Y267" s="326">
        <f>Y266-Y265</f>
        <v>0.72727272727272663</v>
      </c>
      <c r="Z267" s="326">
        <f>Z266-Z265</f>
        <v>10.48951048951049</v>
      </c>
    </row>
    <row r="268" spans="2:26" x14ac:dyDescent="0.25">
      <c r="B268" s="3"/>
      <c r="C268" s="367" t="s">
        <v>64</v>
      </c>
      <c r="D268" s="341" t="s">
        <v>89</v>
      </c>
      <c r="E268" s="342">
        <v>8</v>
      </c>
      <c r="F268" s="342">
        <v>11</v>
      </c>
      <c r="G268" s="321">
        <f>I268+J268+K268+M268+N268+O268+Q268+R268+S268+U268+V268+W268</f>
        <v>11</v>
      </c>
      <c r="H268" s="367" t="s">
        <v>28</v>
      </c>
      <c r="I268" s="306"/>
      <c r="J268" s="306">
        <v>2</v>
      </c>
      <c r="K268" s="306">
        <v>1</v>
      </c>
      <c r="L268" s="305">
        <f>SUM(I268:K268)*100/G268</f>
        <v>27.272727272727273</v>
      </c>
      <c r="M268" s="306">
        <v>4</v>
      </c>
      <c r="N268" s="306">
        <v>1</v>
      </c>
      <c r="O268" s="306"/>
      <c r="P268" s="305">
        <f>SUM(M268:O268)*100/G268</f>
        <v>45.454545454545453</v>
      </c>
      <c r="Q268" s="306"/>
      <c r="R268" s="306">
        <v>1</v>
      </c>
      <c r="S268" s="306">
        <v>1</v>
      </c>
      <c r="T268" s="305">
        <f>SUM(Q268:S268)*100/G268</f>
        <v>18.181818181818183</v>
      </c>
      <c r="U268" s="306">
        <v>1</v>
      </c>
      <c r="V268" s="306"/>
      <c r="W268" s="306"/>
      <c r="X268" s="305">
        <f>SUM(U268:W268)*100/G268</f>
        <v>9.0909090909090917</v>
      </c>
      <c r="Y268" s="344">
        <f>((1*I268)+(2*J268)+(3*K268)+(4*M268)+(5*N268)+(6*O268)+(7*Q268)+(8*R268)+(9*S268)+(10*U268)+(11*V268)+(12*W268))/G268</f>
        <v>5</v>
      </c>
      <c r="Z268" s="345">
        <f>T268+X268</f>
        <v>27.272727272727273</v>
      </c>
    </row>
    <row r="269" spans="2:26" x14ac:dyDescent="0.25">
      <c r="B269" s="3"/>
      <c r="C269" s="336" t="s">
        <v>64</v>
      </c>
      <c r="D269" s="333" t="s">
        <v>20</v>
      </c>
      <c r="E269" s="293">
        <v>9</v>
      </c>
      <c r="F269" s="293">
        <v>11</v>
      </c>
      <c r="G269" s="321">
        <f>I269+J269+K269+M269+N269+O269+Q269+R269+S269+U269+V269+W269</f>
        <v>11</v>
      </c>
      <c r="H269" s="336" t="s">
        <v>28</v>
      </c>
      <c r="I269" s="301"/>
      <c r="J269" s="301"/>
      <c r="K269" s="301">
        <v>3</v>
      </c>
      <c r="L269" s="294">
        <f>SUM(I269:K269)*100/F269</f>
        <v>27.272727272727273</v>
      </c>
      <c r="M269" s="301"/>
      <c r="N269" s="301">
        <v>5</v>
      </c>
      <c r="O269" s="301"/>
      <c r="P269" s="294">
        <f>SUM(M269:O269)*100/F269</f>
        <v>45.454545454545453</v>
      </c>
      <c r="Q269" s="301"/>
      <c r="R269" s="301">
        <v>1</v>
      </c>
      <c r="S269" s="301">
        <v>1</v>
      </c>
      <c r="T269" s="294">
        <f>SUM(Q269:S269)*100/F269</f>
        <v>18.181818181818183</v>
      </c>
      <c r="U269" s="301">
        <v>1</v>
      </c>
      <c r="V269" s="301"/>
      <c r="W269" s="301"/>
      <c r="X269" s="294">
        <f>SUM(U269:W269)*100/F269</f>
        <v>9.0909090909090917</v>
      </c>
      <c r="Y269" s="294">
        <f>((1*I269)+(2*J269)+(3*K269)+(4*M269)+(5*N269)+(6*O269)+(7*Q269)+(8*R269)+(9*S269)+(10*U269)+(11*V269)+(12*W269))/G269</f>
        <v>5.5454545454545459</v>
      </c>
      <c r="Z269" s="334">
        <f>T269+X269</f>
        <v>27.272727272727273</v>
      </c>
    </row>
    <row r="270" spans="2:26" x14ac:dyDescent="0.25">
      <c r="B270" s="3"/>
      <c r="C270" s="375" t="s">
        <v>64</v>
      </c>
      <c r="D270" s="376" t="s">
        <v>99</v>
      </c>
      <c r="E270" s="298">
        <v>10</v>
      </c>
      <c r="F270" s="298">
        <v>10</v>
      </c>
      <c r="G270" s="321">
        <f>I270+J270+K270+M270+N270+O270+Q270+R270+S270+U270+V270+W270</f>
        <v>10</v>
      </c>
      <c r="H270" s="375" t="s">
        <v>28</v>
      </c>
      <c r="I270" s="302"/>
      <c r="J270" s="302">
        <v>1</v>
      </c>
      <c r="K270" s="302">
        <v>2</v>
      </c>
      <c r="L270" s="307">
        <f>SUM(I270:K270)*100/F270</f>
        <v>30</v>
      </c>
      <c r="M270" s="302">
        <v>3</v>
      </c>
      <c r="N270" s="302">
        <v>1</v>
      </c>
      <c r="O270" s="302"/>
      <c r="P270" s="307">
        <f>SUM(M270:O270)*100/F270</f>
        <v>40</v>
      </c>
      <c r="Q270" s="302"/>
      <c r="R270" s="302">
        <v>2</v>
      </c>
      <c r="S270" s="302"/>
      <c r="T270" s="307">
        <f>SUM(Q270:S270)*100/F270</f>
        <v>20</v>
      </c>
      <c r="U270" s="302">
        <v>1</v>
      </c>
      <c r="V270" s="302"/>
      <c r="W270" s="302"/>
      <c r="X270" s="307">
        <f>SUM(U270:W270)*100/F270</f>
        <v>10</v>
      </c>
      <c r="Y270" s="307">
        <f>((1*I270)+(2*J270)+(3*K270)+(4*M270)+(5*N270)+(6*O270)+(7*Q270)+(8*R270)+(9*S270)+(10*U270)+(11*V270)+(12*W270))/G270</f>
        <v>5.0999999999999996</v>
      </c>
      <c r="Z270" s="377">
        <f>T270+X270</f>
        <v>30</v>
      </c>
    </row>
    <row r="271" spans="2:26" x14ac:dyDescent="0.25">
      <c r="B271" s="3"/>
      <c r="C271" s="375" t="s">
        <v>64</v>
      </c>
      <c r="D271" s="320" t="s">
        <v>105</v>
      </c>
      <c r="E271" s="359">
        <v>11</v>
      </c>
      <c r="F271" s="359">
        <v>10</v>
      </c>
      <c r="G271" s="321">
        <f>I271+J271+K271+M271+N271+O271+Q271+R271+S271+U271+V271+W271</f>
        <v>10</v>
      </c>
      <c r="H271" s="365" t="s">
        <v>28</v>
      </c>
      <c r="I271" s="292"/>
      <c r="J271" s="292">
        <v>1</v>
      </c>
      <c r="K271" s="293">
        <v>2</v>
      </c>
      <c r="L271" s="294">
        <f>SUM(I271:K271)*100/G271</f>
        <v>30</v>
      </c>
      <c r="M271" s="295"/>
      <c r="N271" s="295">
        <v>3</v>
      </c>
      <c r="O271" s="296">
        <v>1</v>
      </c>
      <c r="P271" s="294">
        <f>SUM(M271:O271)*100/G271</f>
        <v>40</v>
      </c>
      <c r="Q271" s="295"/>
      <c r="R271" s="295">
        <v>1</v>
      </c>
      <c r="S271" s="296"/>
      <c r="T271" s="294">
        <f>SUM(Q271:S271)*100/G271</f>
        <v>10</v>
      </c>
      <c r="U271" s="295">
        <v>1</v>
      </c>
      <c r="V271" s="295">
        <v>1</v>
      </c>
      <c r="W271" s="296"/>
      <c r="X271" s="294">
        <f>SUM(U271:W271)*100/G270</f>
        <v>20</v>
      </c>
      <c r="Y271" s="324">
        <f>((1*I271)+(2*J271)+(3*K271)+(4*M271)+(5*N271)+(6*O271)+(7*Q271)+(8*R271)+(9*S271)+(10*U271)+(11*V271)+(12*W271))/G271</f>
        <v>5.8</v>
      </c>
      <c r="Z271" s="325">
        <f>T271+X271</f>
        <v>30</v>
      </c>
    </row>
    <row r="272" spans="2:26" x14ac:dyDescent="0.25">
      <c r="B272" s="3"/>
      <c r="C272" s="336"/>
      <c r="D272" s="364"/>
      <c r="E272" s="296"/>
      <c r="F272" s="296"/>
      <c r="G272" s="333"/>
      <c r="H272" s="363"/>
      <c r="I272" s="301"/>
      <c r="J272" s="301"/>
      <c r="K272" s="301"/>
      <c r="L272" s="294"/>
      <c r="M272" s="301"/>
      <c r="N272" s="301"/>
      <c r="O272" s="301"/>
      <c r="P272" s="294"/>
      <c r="Q272" s="301"/>
      <c r="R272" s="301"/>
      <c r="S272" s="301"/>
      <c r="T272" s="294"/>
      <c r="U272" s="301"/>
      <c r="V272" s="301"/>
      <c r="W272" s="301"/>
      <c r="X272" s="294"/>
      <c r="Y272" s="326">
        <f>Y271-Y270</f>
        <v>0.70000000000000018</v>
      </c>
      <c r="Z272" s="326">
        <f>Z271-Z270</f>
        <v>0</v>
      </c>
    </row>
    <row r="273" spans="2:26" x14ac:dyDescent="0.25">
      <c r="B273" s="3"/>
      <c r="C273" s="375" t="s">
        <v>64</v>
      </c>
      <c r="D273" s="376" t="s">
        <v>99</v>
      </c>
      <c r="E273" s="298">
        <v>11</v>
      </c>
      <c r="F273" s="298">
        <v>7</v>
      </c>
      <c r="G273" s="321">
        <f>I273+J273+K273+M273+N273+O273+Q273+R273+S273+U273+V273+W273</f>
        <v>7</v>
      </c>
      <c r="H273" s="375" t="s">
        <v>28</v>
      </c>
      <c r="I273" s="302"/>
      <c r="J273" s="302">
        <v>5</v>
      </c>
      <c r="K273" s="302"/>
      <c r="L273" s="307">
        <f>SUM(I273:K273)*100/F273</f>
        <v>71.428571428571431</v>
      </c>
      <c r="M273" s="302"/>
      <c r="N273" s="302">
        <v>1</v>
      </c>
      <c r="O273" s="302">
        <v>1</v>
      </c>
      <c r="P273" s="307">
        <f>SUM(M273:O273)*100/F273</f>
        <v>28.571428571428573</v>
      </c>
      <c r="Q273" s="302"/>
      <c r="R273" s="302"/>
      <c r="S273" s="302"/>
      <c r="T273" s="307">
        <f>SUM(Q273:S273)*100/F273</f>
        <v>0</v>
      </c>
      <c r="U273" s="302"/>
      <c r="V273" s="302"/>
      <c r="W273" s="302"/>
      <c r="X273" s="307">
        <f>SUM(U273:W273)*100/F273</f>
        <v>0</v>
      </c>
      <c r="Y273" s="307">
        <f>((1*I273)+(2*J273)+(3*K273)+(4*M273)+(5*N273)+(6*O273)+(7*Q273)+(8*R273)+(9*S273)+(10*U273)+(11*V273)+(12*W273))/G273</f>
        <v>3</v>
      </c>
      <c r="Z273" s="377">
        <f>T273+X273</f>
        <v>0</v>
      </c>
    </row>
    <row r="274" spans="2:26" x14ac:dyDescent="0.25">
      <c r="B274" s="3"/>
      <c r="C274" s="336"/>
      <c r="D274" s="333"/>
      <c r="E274" s="293"/>
      <c r="F274" s="293"/>
      <c r="G274" s="351"/>
      <c r="H274" s="336"/>
      <c r="I274" s="301"/>
      <c r="J274" s="301"/>
      <c r="K274" s="301"/>
      <c r="L274" s="294"/>
      <c r="M274" s="301"/>
      <c r="N274" s="301"/>
      <c r="O274" s="301"/>
      <c r="P274" s="294"/>
      <c r="Q274" s="301"/>
      <c r="R274" s="301"/>
      <c r="S274" s="301"/>
      <c r="T274" s="294"/>
      <c r="U274" s="301"/>
      <c r="V274" s="301"/>
      <c r="W274" s="301"/>
      <c r="X274" s="294"/>
      <c r="Y274" s="294"/>
      <c r="Z274" s="294"/>
    </row>
    <row r="275" spans="2:26" x14ac:dyDescent="0.25">
      <c r="B275" s="3"/>
      <c r="C275" s="336"/>
      <c r="D275" s="376" t="s">
        <v>99</v>
      </c>
      <c r="E275" s="293"/>
      <c r="F275" s="293"/>
      <c r="G275" s="351"/>
      <c r="H275" s="375" t="s">
        <v>28</v>
      </c>
      <c r="I275" s="301"/>
      <c r="J275" s="301"/>
      <c r="K275" s="301"/>
      <c r="L275" s="294"/>
      <c r="M275" s="301"/>
      <c r="N275" s="301"/>
      <c r="O275" s="301"/>
      <c r="P275" s="294"/>
      <c r="Q275" s="301"/>
      <c r="R275" s="301"/>
      <c r="S275" s="301"/>
      <c r="T275" s="294"/>
      <c r="U275" s="301"/>
      <c r="V275" s="301"/>
      <c r="W275" s="301"/>
      <c r="X275" s="294"/>
      <c r="Y275" s="307">
        <f>AVERAGE(Y273,Y270,Y264,Y257,Y251)</f>
        <v>4.9063736263736262</v>
      </c>
      <c r="Z275" s="307">
        <f>AVERAGE(Z273,Z270,Z264,Z257,Z251)</f>
        <v>26.333333333333332</v>
      </c>
    </row>
    <row r="276" spans="2:26" x14ac:dyDescent="0.25">
      <c r="B276" s="18"/>
      <c r="C276" s="363"/>
      <c r="D276" s="320" t="s">
        <v>105</v>
      </c>
      <c r="E276" s="296"/>
      <c r="F276" s="296"/>
      <c r="G276" s="333"/>
      <c r="H276" s="365" t="s">
        <v>28</v>
      </c>
      <c r="I276" s="301"/>
      <c r="J276" s="301"/>
      <c r="K276" s="301"/>
      <c r="L276" s="294"/>
      <c r="M276" s="301"/>
      <c r="N276" s="301"/>
      <c r="O276" s="301"/>
      <c r="P276" s="294"/>
      <c r="Q276" s="301"/>
      <c r="R276" s="301"/>
      <c r="S276" s="301"/>
      <c r="T276" s="294"/>
      <c r="U276" s="301"/>
      <c r="V276" s="301"/>
      <c r="W276" s="301"/>
      <c r="X276" s="294"/>
      <c r="Y276" s="324">
        <f>AVERAGE(Y271,Y265,Y258,Y252,Y247)</f>
        <v>5.2205194805194806</v>
      </c>
      <c r="Z276" s="324">
        <f>AVERAGE(Z271,Z265,Z258,Z252,Z247)</f>
        <v>24.603396603396604</v>
      </c>
    </row>
    <row r="277" spans="2:26" x14ac:dyDescent="0.25">
      <c r="B277" s="18"/>
      <c r="C277" s="363"/>
      <c r="D277" s="320" t="s">
        <v>109</v>
      </c>
      <c r="E277" s="296"/>
      <c r="F277" s="296"/>
      <c r="G277" s="333"/>
      <c r="H277" s="365" t="s">
        <v>28</v>
      </c>
      <c r="I277" s="301"/>
      <c r="J277" s="301"/>
      <c r="K277" s="301"/>
      <c r="L277" s="294"/>
      <c r="M277" s="301"/>
      <c r="N277" s="301"/>
      <c r="O277" s="301"/>
      <c r="P277" s="294"/>
      <c r="Q277" s="301"/>
      <c r="R277" s="301"/>
      <c r="S277" s="301"/>
      <c r="T277" s="294"/>
      <c r="U277" s="301"/>
      <c r="V277" s="301"/>
      <c r="W277" s="301"/>
      <c r="X277" s="294"/>
      <c r="Y277" s="324">
        <f>AVERAGE(Y266,Y259,Y253,Y248,Y244)</f>
        <v>5.427580001697649</v>
      </c>
      <c r="Z277" s="324">
        <f>AVERAGE(Z266,Z259,Z253,Z248,Z244)</f>
        <v>31.539767422120367</v>
      </c>
    </row>
    <row r="278" spans="2:26" x14ac:dyDescent="0.25">
      <c r="B278" s="18"/>
      <c r="C278" s="363"/>
      <c r="D278" s="404" t="s">
        <v>119</v>
      </c>
      <c r="E278" s="296"/>
      <c r="F278" s="296"/>
      <c r="G278" s="333"/>
      <c r="H278" s="365" t="s">
        <v>28</v>
      </c>
      <c r="I278" s="301"/>
      <c r="J278" s="301"/>
      <c r="K278" s="301"/>
      <c r="L278" s="294"/>
      <c r="M278" s="301"/>
      <c r="N278" s="301"/>
      <c r="O278" s="301"/>
      <c r="P278" s="294"/>
      <c r="Q278" s="301"/>
      <c r="R278" s="301"/>
      <c r="S278" s="301"/>
      <c r="T278" s="294"/>
      <c r="U278" s="301"/>
      <c r="V278" s="301"/>
      <c r="W278" s="301"/>
      <c r="X278" s="294"/>
      <c r="Y278" s="324">
        <f>AVERAGE(Y260,Y254,Y249,Y245,Y243)</f>
        <v>5.2523809523809515</v>
      </c>
      <c r="Z278" s="324">
        <f>AVERAGE(Z260,Z254,Z249,Z245,Z243)</f>
        <v>30.730158730158728</v>
      </c>
    </row>
    <row r="279" spans="2:26" x14ac:dyDescent="0.25">
      <c r="B279" s="18"/>
      <c r="C279" s="363"/>
      <c r="D279" s="372"/>
      <c r="E279" s="296"/>
      <c r="F279" s="296"/>
      <c r="G279" s="333"/>
      <c r="H279" s="363"/>
      <c r="I279" s="301"/>
      <c r="J279" s="301"/>
      <c r="K279" s="301"/>
      <c r="L279" s="294"/>
      <c r="M279" s="301"/>
      <c r="N279" s="301"/>
      <c r="O279" s="301"/>
      <c r="P279" s="294"/>
      <c r="Q279" s="301"/>
      <c r="R279" s="301"/>
      <c r="S279" s="301"/>
      <c r="T279" s="294"/>
      <c r="U279" s="301"/>
      <c r="V279" s="301"/>
      <c r="W279" s="301"/>
      <c r="X279" s="294"/>
      <c r="Y279" s="326">
        <f>Y278-Y277</f>
        <v>-0.1751990493166975</v>
      </c>
      <c r="Z279" s="326">
        <f>Z278-Z277</f>
        <v>-0.80960869196163898</v>
      </c>
    </row>
    <row r="280" spans="2:26" x14ac:dyDescent="0.25">
      <c r="B280" s="3"/>
      <c r="C280" s="375" t="s">
        <v>64</v>
      </c>
      <c r="D280" s="376" t="s">
        <v>99</v>
      </c>
      <c r="E280" s="298">
        <v>11</v>
      </c>
      <c r="F280" s="298">
        <v>7</v>
      </c>
      <c r="G280" s="321">
        <f>I280+J280+K280+M280+N280+O280+Q280+R280+S280+U280+V280+W280</f>
        <v>7</v>
      </c>
      <c r="H280" s="375" t="s">
        <v>29</v>
      </c>
      <c r="I280" s="302">
        <v>1</v>
      </c>
      <c r="J280" s="302">
        <v>1</v>
      </c>
      <c r="K280" s="302">
        <v>2</v>
      </c>
      <c r="L280" s="307">
        <f>SUM(I280:K280)*100/F280</f>
        <v>57.142857142857146</v>
      </c>
      <c r="M280" s="302"/>
      <c r="N280" s="302">
        <v>1</v>
      </c>
      <c r="O280" s="302">
        <v>2</v>
      </c>
      <c r="P280" s="307">
        <f>SUM(M280:O280)*100/F280</f>
        <v>42.857142857142854</v>
      </c>
      <c r="Q280" s="302"/>
      <c r="R280" s="302"/>
      <c r="S280" s="302"/>
      <c r="T280" s="307">
        <f>SUM(Q280:S280)*100/F280</f>
        <v>0</v>
      </c>
      <c r="U280" s="302"/>
      <c r="V280" s="302"/>
      <c r="W280" s="302"/>
      <c r="X280" s="307">
        <f>SUM(U280:W280)*100/F280</f>
        <v>0</v>
      </c>
      <c r="Y280" s="307">
        <f>((1*I280)+(2*J280)+(3*K280)+(4*M280)+(5*N280)+(6*O280)+(7*Q280)+(8*R280)+(9*S280)+(10*U280)+(11*V280)+(12*W280))/G280</f>
        <v>3.7142857142857144</v>
      </c>
      <c r="Z280" s="377">
        <f>T280+X280</f>
        <v>0</v>
      </c>
    </row>
    <row r="281" spans="2:26" x14ac:dyDescent="0.25">
      <c r="B281" s="3"/>
      <c r="C281" s="336"/>
      <c r="D281" s="320" t="s">
        <v>105</v>
      </c>
      <c r="E281" s="359">
        <v>11</v>
      </c>
      <c r="F281" s="359">
        <v>10</v>
      </c>
      <c r="G281" s="321">
        <f>I281+J281+K281+M281+N281+O281+Q281+R281+S281+U281+V281+W281</f>
        <v>10</v>
      </c>
      <c r="H281" s="365" t="s">
        <v>29</v>
      </c>
      <c r="I281" s="292"/>
      <c r="J281" s="292"/>
      <c r="K281" s="293">
        <v>1</v>
      </c>
      <c r="L281" s="294">
        <f>SUM(I281:K281)*100/G281</f>
        <v>10</v>
      </c>
      <c r="M281" s="295">
        <v>2</v>
      </c>
      <c r="N281" s="295"/>
      <c r="O281" s="296"/>
      <c r="P281" s="294">
        <f>SUM(M281:O281)*100/G281</f>
        <v>20</v>
      </c>
      <c r="Q281" s="295"/>
      <c r="R281" s="295">
        <v>4</v>
      </c>
      <c r="S281" s="296"/>
      <c r="T281" s="294">
        <f>SUM(Q281:S281)*100/G281</f>
        <v>40</v>
      </c>
      <c r="U281" s="295">
        <v>2</v>
      </c>
      <c r="V281" s="295">
        <v>1</v>
      </c>
      <c r="W281" s="296"/>
      <c r="X281" s="294">
        <f>SUM(U281:W281)*100/G281</f>
        <v>30</v>
      </c>
      <c r="Y281" s="324">
        <f>((1*I281)+(2*J281)+(3*K281)+(4*M281)+(5*N281)+(6*O281)+(7*Q281)+(8*R281)+(9*S281)+(10*U281)+(11*V281)+(12*W281))/G281</f>
        <v>7.4</v>
      </c>
      <c r="Z281" s="325">
        <f>T281+X281</f>
        <v>70</v>
      </c>
    </row>
    <row r="282" spans="2:26" x14ac:dyDescent="0.25">
      <c r="B282" s="3"/>
      <c r="C282" s="336"/>
      <c r="D282" s="372"/>
      <c r="E282" s="296"/>
      <c r="F282" s="296"/>
      <c r="G282" s="333"/>
      <c r="H282" s="363"/>
      <c r="I282" s="301"/>
      <c r="J282" s="301"/>
      <c r="K282" s="301"/>
      <c r="L282" s="294"/>
      <c r="M282" s="301"/>
      <c r="N282" s="301"/>
      <c r="O282" s="301"/>
      <c r="P282" s="294"/>
      <c r="Q282" s="301"/>
      <c r="R282" s="301"/>
      <c r="S282" s="301"/>
      <c r="T282" s="294"/>
      <c r="U282" s="301"/>
      <c r="V282" s="301"/>
      <c r="W282" s="301"/>
      <c r="X282" s="294"/>
      <c r="Y282" s="294"/>
      <c r="Z282" s="334"/>
    </row>
    <row r="283" spans="2:26" x14ac:dyDescent="0.25">
      <c r="B283" s="3"/>
      <c r="C283" s="336" t="s">
        <v>60</v>
      </c>
      <c r="D283" s="320" t="s">
        <v>105</v>
      </c>
      <c r="E283" s="359">
        <v>2</v>
      </c>
      <c r="F283" s="359">
        <v>17</v>
      </c>
      <c r="G283" s="321">
        <f>I283+J283+K283+M283+N283+O283+Q283+R283+S283+U283+V283+W283</f>
        <v>17</v>
      </c>
      <c r="H283" s="380" t="s">
        <v>30</v>
      </c>
      <c r="I283" s="292"/>
      <c r="J283" s="292"/>
      <c r="K283" s="293">
        <v>1</v>
      </c>
      <c r="L283" s="294">
        <f>SUM(I283:K283)*100/G283</f>
        <v>5.882352941176471</v>
      </c>
      <c r="M283" s="295">
        <v>2</v>
      </c>
      <c r="N283" s="295"/>
      <c r="O283" s="296"/>
      <c r="P283" s="294">
        <f>SUM(M283:O283)*100/G283</f>
        <v>11.764705882352942</v>
      </c>
      <c r="Q283" s="295">
        <v>2</v>
      </c>
      <c r="R283" s="295">
        <v>1</v>
      </c>
      <c r="S283" s="296">
        <v>3</v>
      </c>
      <c r="T283" s="294">
        <f>SUM(Q283:S283)*100/G283</f>
        <v>35.294117647058826</v>
      </c>
      <c r="U283" s="295">
        <v>8</v>
      </c>
      <c r="V283" s="295"/>
      <c r="W283" s="296"/>
      <c r="X283" s="294">
        <f>SUM(U283:W283)*100/G283</f>
        <v>47.058823529411768</v>
      </c>
      <c r="Y283" s="324">
        <f>((1*I283)+(2*J283)+(3*K283)+(4*M283)+(5*N283)+(6*O283)+(7*Q283)+(8*R283)+(9*S283)+(10*U283)+(11*V283)+(12*W283))/G283</f>
        <v>8.235294117647058</v>
      </c>
      <c r="Z283" s="325">
        <f>T283+X283</f>
        <v>82.352941176470594</v>
      </c>
    </row>
    <row r="284" spans="2:26" x14ac:dyDescent="0.25">
      <c r="B284" s="3"/>
      <c r="C284" s="336" t="s">
        <v>60</v>
      </c>
      <c r="D284" s="320" t="s">
        <v>109</v>
      </c>
      <c r="E284" s="359">
        <v>3</v>
      </c>
      <c r="F284" s="359">
        <v>18</v>
      </c>
      <c r="G284" s="321">
        <f>I284+J284+K284+M284+N284+O284+Q284+R284+S284+U284+V284+W284</f>
        <v>18</v>
      </c>
      <c r="H284" s="380" t="s">
        <v>30</v>
      </c>
      <c r="I284" s="292"/>
      <c r="J284" s="292">
        <v>1</v>
      </c>
      <c r="K284" s="293">
        <v>1</v>
      </c>
      <c r="L284" s="294">
        <f>SUM(I284:K284)*100/G284</f>
        <v>11.111111111111111</v>
      </c>
      <c r="M284" s="295">
        <v>1</v>
      </c>
      <c r="N284" s="295">
        <v>2</v>
      </c>
      <c r="O284" s="296">
        <v>1</v>
      </c>
      <c r="P284" s="294">
        <f>SUM(M284:O284)*100/G284</f>
        <v>22.222222222222221</v>
      </c>
      <c r="Q284" s="295">
        <v>1</v>
      </c>
      <c r="R284" s="295">
        <v>4</v>
      </c>
      <c r="S284" s="296">
        <v>3</v>
      </c>
      <c r="T284" s="294">
        <f>SUM(Q284:S284)*100/G284</f>
        <v>44.444444444444443</v>
      </c>
      <c r="U284" s="295">
        <v>4</v>
      </c>
      <c r="V284" s="295"/>
      <c r="W284" s="296"/>
      <c r="X284" s="294">
        <f>SUM(U284:W284)*100/G284</f>
        <v>22.222222222222221</v>
      </c>
      <c r="Y284" s="324">
        <f>((1*I284)+(2*J284)+(3*K284)+(4*M284)+(5*N284)+(6*O284)+(7*Q284)+(8*R284)+(9*S284)+(10*U284)+(11*V284)+(12*W284))/G284</f>
        <v>7.2777777777777777</v>
      </c>
      <c r="Z284" s="325">
        <f>T284+X284</f>
        <v>66.666666666666657</v>
      </c>
    </row>
    <row r="285" spans="2:26" x14ac:dyDescent="0.25">
      <c r="B285" s="3"/>
      <c r="C285" s="336" t="s">
        <v>60</v>
      </c>
      <c r="D285" s="404" t="s">
        <v>119</v>
      </c>
      <c r="E285" s="359">
        <v>4</v>
      </c>
      <c r="F285" s="359">
        <v>17</v>
      </c>
      <c r="G285" s="321">
        <f>I285+J285+K285+M285+N285+O285+Q285+R285+S285+U285+V285+W285</f>
        <v>17</v>
      </c>
      <c r="H285" s="380" t="s">
        <v>30</v>
      </c>
      <c r="I285" s="292"/>
      <c r="J285" s="292">
        <v>1</v>
      </c>
      <c r="K285" s="293">
        <v>1</v>
      </c>
      <c r="L285" s="294">
        <f>SUM(I285:K285)*100/G285</f>
        <v>11.764705882352942</v>
      </c>
      <c r="M285" s="295"/>
      <c r="N285" s="295">
        <v>1</v>
      </c>
      <c r="O285" s="296">
        <v>2</v>
      </c>
      <c r="P285" s="294">
        <f>SUM(M285:O285)*100/G285</f>
        <v>17.647058823529413</v>
      </c>
      <c r="Q285" s="295">
        <v>3</v>
      </c>
      <c r="R285" s="295">
        <v>4</v>
      </c>
      <c r="S285" s="296">
        <v>2</v>
      </c>
      <c r="T285" s="294">
        <f>SUM(Q285:S285)*100/G285</f>
        <v>52.941176470588232</v>
      </c>
      <c r="U285" s="295">
        <v>3</v>
      </c>
      <c r="V285" s="295"/>
      <c r="W285" s="296"/>
      <c r="X285" s="294">
        <f>SUM(U285:W285)*100/G285</f>
        <v>17.647058823529413</v>
      </c>
      <c r="Y285" s="324">
        <f>((1*I285)+(2*J285)+(3*K285)+(4*M285)+(5*N285)+(6*O285)+(7*Q285)+(8*R285)+(9*S285)+(10*U285)+(11*V285)+(12*W285))/G285</f>
        <v>7.2352941176470589</v>
      </c>
      <c r="Z285" s="325">
        <f>T285+X285</f>
        <v>70.588235294117652</v>
      </c>
    </row>
    <row r="286" spans="2:26" x14ac:dyDescent="0.25">
      <c r="B286" s="3"/>
      <c r="C286" s="336"/>
      <c r="D286" s="320"/>
      <c r="E286" s="359"/>
      <c r="F286" s="359"/>
      <c r="G286" s="321"/>
      <c r="H286" s="380"/>
      <c r="I286" s="292"/>
      <c r="J286" s="292"/>
      <c r="K286" s="293"/>
      <c r="L286" s="294"/>
      <c r="M286" s="295"/>
      <c r="N286" s="295"/>
      <c r="O286" s="296"/>
      <c r="P286" s="294"/>
      <c r="Q286" s="295"/>
      <c r="R286" s="295"/>
      <c r="S286" s="296"/>
      <c r="T286" s="294"/>
      <c r="U286" s="295"/>
      <c r="V286" s="295"/>
      <c r="W286" s="296"/>
      <c r="X286" s="294"/>
      <c r="Y286" s="326">
        <f>Y285-Y284</f>
        <v>-4.2483660130718803E-2</v>
      </c>
      <c r="Z286" s="326">
        <f>Z285-Z284</f>
        <v>3.9215686274509949</v>
      </c>
    </row>
    <row r="287" spans="2:26" x14ac:dyDescent="0.25">
      <c r="B287" s="3"/>
      <c r="C287" s="375" t="s">
        <v>98</v>
      </c>
      <c r="D287" s="378" t="s">
        <v>99</v>
      </c>
      <c r="E287" s="298">
        <v>2</v>
      </c>
      <c r="F287" s="298">
        <v>17</v>
      </c>
      <c r="G287" s="321">
        <f t="shared" ref="G287:G293" si="24">I287+J287+K287+M287+N287+O287+Q287+R287+S287+U287+V287+W287</f>
        <v>17</v>
      </c>
      <c r="H287" s="381" t="s">
        <v>30</v>
      </c>
      <c r="I287" s="302"/>
      <c r="J287" s="302"/>
      <c r="K287" s="302"/>
      <c r="L287" s="307">
        <f t="shared" ref="L287:L293" si="25">SUM(I287:K287)*100/F287</f>
        <v>0</v>
      </c>
      <c r="M287" s="302"/>
      <c r="N287" s="302"/>
      <c r="O287" s="302">
        <v>1</v>
      </c>
      <c r="P287" s="307">
        <f t="shared" ref="P287:P293" si="26">SUM(M287:O287)*100/F287</f>
        <v>5.882352941176471</v>
      </c>
      <c r="Q287" s="302"/>
      <c r="R287" s="302">
        <v>5</v>
      </c>
      <c r="S287" s="302">
        <v>4</v>
      </c>
      <c r="T287" s="307">
        <f t="shared" ref="T287:T293" si="27">SUM(Q287:S287)*100/F287</f>
        <v>52.941176470588232</v>
      </c>
      <c r="U287" s="302">
        <v>7</v>
      </c>
      <c r="V287" s="302"/>
      <c r="W287" s="302"/>
      <c r="X287" s="307">
        <f t="shared" ref="X287:X293" si="28">SUM(U287:W287)*100/F287</f>
        <v>41.176470588235297</v>
      </c>
      <c r="Y287" s="307">
        <f t="shared" ref="Y287:Y293" si="29">((1*I287)+(2*J287)+(3*K287)+(4*M287)+(5*N287)+(6*O287)+(7*Q287)+(8*R287)+(9*S287)+(10*U287)+(11*V287)+(12*W287))/G287</f>
        <v>8.9411764705882355</v>
      </c>
      <c r="Z287" s="377">
        <f t="shared" ref="Z287:Z293" si="30">T287+X287</f>
        <v>94.117647058823536</v>
      </c>
    </row>
    <row r="288" spans="2:26" x14ac:dyDescent="0.25">
      <c r="B288" s="3"/>
      <c r="C288" s="375" t="s">
        <v>98</v>
      </c>
      <c r="D288" s="320" t="s">
        <v>105</v>
      </c>
      <c r="E288" s="359">
        <v>3</v>
      </c>
      <c r="F288" s="359">
        <v>18</v>
      </c>
      <c r="G288" s="321">
        <f t="shared" si="24"/>
        <v>18</v>
      </c>
      <c r="H288" s="380" t="s">
        <v>30</v>
      </c>
      <c r="I288" s="292"/>
      <c r="J288" s="292">
        <v>1</v>
      </c>
      <c r="K288" s="293"/>
      <c r="L288" s="294">
        <f>SUM(I288:K288)*100/G288</f>
        <v>5.5555555555555554</v>
      </c>
      <c r="M288" s="295"/>
      <c r="N288" s="295"/>
      <c r="O288" s="296">
        <v>1</v>
      </c>
      <c r="P288" s="294">
        <f>SUM(M288:O288)*100/G288</f>
        <v>5.5555555555555554</v>
      </c>
      <c r="Q288" s="295">
        <v>2</v>
      </c>
      <c r="R288" s="295">
        <v>4</v>
      </c>
      <c r="S288" s="296">
        <v>5</v>
      </c>
      <c r="T288" s="294">
        <f>SUM(Q288:S288)*100/G288</f>
        <v>61.111111111111114</v>
      </c>
      <c r="U288" s="295">
        <v>5</v>
      </c>
      <c r="V288" s="295"/>
      <c r="W288" s="296"/>
      <c r="X288" s="294">
        <f>SUM(U288:W288)*100/G287</f>
        <v>29.411764705882351</v>
      </c>
      <c r="Y288" s="324">
        <f t="shared" si="29"/>
        <v>8.2777777777777786</v>
      </c>
      <c r="Z288" s="325">
        <f t="shared" si="30"/>
        <v>90.522875816993462</v>
      </c>
    </row>
    <row r="289" spans="2:26" x14ac:dyDescent="0.25">
      <c r="B289" s="3"/>
      <c r="C289" s="375" t="s">
        <v>98</v>
      </c>
      <c r="D289" s="320" t="s">
        <v>109</v>
      </c>
      <c r="E289" s="359">
        <v>4</v>
      </c>
      <c r="F289" s="359">
        <v>18</v>
      </c>
      <c r="G289" s="321">
        <f t="shared" si="24"/>
        <v>18</v>
      </c>
      <c r="H289" s="380" t="s">
        <v>30</v>
      </c>
      <c r="I289" s="292"/>
      <c r="J289" s="292"/>
      <c r="K289" s="293">
        <v>1</v>
      </c>
      <c r="L289" s="294">
        <f>SUM(I289:K289)*100/G289</f>
        <v>5.5555555555555554</v>
      </c>
      <c r="M289" s="295"/>
      <c r="N289" s="295">
        <v>1</v>
      </c>
      <c r="O289" s="296">
        <v>1</v>
      </c>
      <c r="P289" s="294">
        <f>SUM(M289:O289)*100/G289</f>
        <v>11.111111111111111</v>
      </c>
      <c r="Q289" s="295">
        <v>5</v>
      </c>
      <c r="R289" s="295">
        <v>2</v>
      </c>
      <c r="S289" s="296">
        <v>4</v>
      </c>
      <c r="T289" s="294">
        <f>SUM(Q289:S289)*100/G289</f>
        <v>61.111111111111114</v>
      </c>
      <c r="U289" s="295">
        <v>4</v>
      </c>
      <c r="V289" s="295"/>
      <c r="W289" s="296"/>
      <c r="X289" s="294">
        <f>SUM(U289:W289)*100/G288</f>
        <v>22.222222222222221</v>
      </c>
      <c r="Y289" s="324">
        <f t="shared" si="29"/>
        <v>7.833333333333333</v>
      </c>
      <c r="Z289" s="325">
        <f t="shared" si="30"/>
        <v>83.333333333333343</v>
      </c>
    </row>
    <row r="290" spans="2:26" x14ac:dyDescent="0.25">
      <c r="B290" s="3"/>
      <c r="C290" s="413" t="s">
        <v>64</v>
      </c>
      <c r="D290" s="404" t="s">
        <v>119</v>
      </c>
      <c r="E290" s="359">
        <v>5</v>
      </c>
      <c r="F290" s="359">
        <v>17</v>
      </c>
      <c r="G290" s="321">
        <f t="shared" si="24"/>
        <v>17</v>
      </c>
      <c r="H290" s="380" t="s">
        <v>30</v>
      </c>
      <c r="I290" s="292"/>
      <c r="J290" s="292"/>
      <c r="K290" s="293">
        <v>1</v>
      </c>
      <c r="L290" s="294">
        <f>SUM(I290:K290)*100/G290</f>
        <v>5.882352941176471</v>
      </c>
      <c r="M290" s="295">
        <v>2</v>
      </c>
      <c r="N290" s="295">
        <v>2</v>
      </c>
      <c r="O290" s="296">
        <v>5</v>
      </c>
      <c r="P290" s="294">
        <f>SUM(M290:O290)*100/G290</f>
        <v>52.941176470588232</v>
      </c>
      <c r="Q290" s="295">
        <v>4</v>
      </c>
      <c r="R290" s="295"/>
      <c r="S290" s="296">
        <v>3</v>
      </c>
      <c r="T290" s="294">
        <f>SUM(Q290:S290)*100/G290</f>
        <v>41.176470588235297</v>
      </c>
      <c r="U290" s="295"/>
      <c r="V290" s="295"/>
      <c r="W290" s="296"/>
      <c r="X290" s="294">
        <f>SUM(U290:W290)*100/G289</f>
        <v>0</v>
      </c>
      <c r="Y290" s="324">
        <f t="shared" si="29"/>
        <v>6.2352941176470589</v>
      </c>
      <c r="Z290" s="325">
        <f t="shared" si="30"/>
        <v>41.176470588235297</v>
      </c>
    </row>
    <row r="291" spans="2:26" x14ac:dyDescent="0.25">
      <c r="B291" s="3"/>
      <c r="C291" s="363"/>
      <c r="D291" s="364"/>
      <c r="E291" s="296"/>
      <c r="F291" s="296"/>
      <c r="G291" s="333"/>
      <c r="H291" s="382"/>
      <c r="I291" s="301"/>
      <c r="J291" s="301"/>
      <c r="K291" s="301"/>
      <c r="L291" s="294"/>
      <c r="M291" s="301"/>
      <c r="N291" s="301"/>
      <c r="O291" s="301"/>
      <c r="P291" s="294"/>
      <c r="Q291" s="301"/>
      <c r="R291" s="301"/>
      <c r="S291" s="301"/>
      <c r="T291" s="294"/>
      <c r="U291" s="301"/>
      <c r="V291" s="301"/>
      <c r="W291" s="301"/>
      <c r="X291" s="294"/>
      <c r="Y291" s="326">
        <f>Y289-Y288</f>
        <v>-0.44444444444444553</v>
      </c>
      <c r="Z291" s="326">
        <f>Z290-Z289</f>
        <v>-42.156862745098046</v>
      </c>
    </row>
    <row r="292" spans="2:26" x14ac:dyDescent="0.25">
      <c r="B292" s="3"/>
      <c r="C292" s="336" t="s">
        <v>74</v>
      </c>
      <c r="D292" s="333" t="s">
        <v>20</v>
      </c>
      <c r="E292" s="292">
        <v>2</v>
      </c>
      <c r="F292" s="292">
        <v>24</v>
      </c>
      <c r="G292" s="321">
        <f t="shared" si="24"/>
        <v>24</v>
      </c>
      <c r="H292" s="383" t="s">
        <v>30</v>
      </c>
      <c r="I292" s="301"/>
      <c r="J292" s="301"/>
      <c r="K292" s="301">
        <v>1</v>
      </c>
      <c r="L292" s="294">
        <f t="shared" si="25"/>
        <v>4.166666666666667</v>
      </c>
      <c r="M292" s="301">
        <v>1</v>
      </c>
      <c r="N292" s="301">
        <v>3</v>
      </c>
      <c r="O292" s="301">
        <v>1</v>
      </c>
      <c r="P292" s="294">
        <f t="shared" si="26"/>
        <v>20.833333333333332</v>
      </c>
      <c r="Q292" s="301">
        <v>5</v>
      </c>
      <c r="R292" s="301">
        <v>3</v>
      </c>
      <c r="S292" s="301">
        <v>2</v>
      </c>
      <c r="T292" s="294">
        <f t="shared" si="27"/>
        <v>41.666666666666664</v>
      </c>
      <c r="U292" s="301">
        <v>2</v>
      </c>
      <c r="V292" s="301">
        <v>6</v>
      </c>
      <c r="W292" s="301"/>
      <c r="X292" s="294">
        <f t="shared" si="28"/>
        <v>33.333333333333336</v>
      </c>
      <c r="Y292" s="294">
        <f t="shared" si="29"/>
        <v>7.958333333333333</v>
      </c>
      <c r="Z292" s="334">
        <f t="shared" si="30"/>
        <v>75</v>
      </c>
    </row>
    <row r="293" spans="2:26" x14ac:dyDescent="0.25">
      <c r="B293" s="3"/>
      <c r="C293" s="375" t="s">
        <v>74</v>
      </c>
      <c r="D293" s="376" t="s">
        <v>99</v>
      </c>
      <c r="E293" s="297">
        <v>3</v>
      </c>
      <c r="F293" s="297">
        <v>21</v>
      </c>
      <c r="G293" s="321">
        <f t="shared" si="24"/>
        <v>22</v>
      </c>
      <c r="H293" s="381" t="s">
        <v>30</v>
      </c>
      <c r="I293" s="302"/>
      <c r="J293" s="302"/>
      <c r="K293" s="302">
        <v>3</v>
      </c>
      <c r="L293" s="307">
        <f t="shared" si="25"/>
        <v>14.285714285714286</v>
      </c>
      <c r="M293" s="302"/>
      <c r="N293" s="302">
        <v>3</v>
      </c>
      <c r="O293" s="302">
        <v>3</v>
      </c>
      <c r="P293" s="307">
        <f t="shared" si="26"/>
        <v>28.571428571428573</v>
      </c>
      <c r="Q293" s="302">
        <v>3</v>
      </c>
      <c r="R293" s="302">
        <v>2</v>
      </c>
      <c r="S293" s="302">
        <v>1</v>
      </c>
      <c r="T293" s="307">
        <f t="shared" si="27"/>
        <v>28.571428571428573</v>
      </c>
      <c r="U293" s="302">
        <v>2</v>
      </c>
      <c r="V293" s="302">
        <v>5</v>
      </c>
      <c r="W293" s="302"/>
      <c r="X293" s="307">
        <f t="shared" si="28"/>
        <v>33.333333333333336</v>
      </c>
      <c r="Y293" s="307">
        <f t="shared" si="29"/>
        <v>7.4090909090909092</v>
      </c>
      <c r="Z293" s="377">
        <f t="shared" si="30"/>
        <v>61.904761904761912</v>
      </c>
    </row>
    <row r="294" spans="2:26" x14ac:dyDescent="0.25">
      <c r="B294" s="3"/>
      <c r="C294" s="375" t="s">
        <v>74</v>
      </c>
      <c r="D294" s="320" t="s">
        <v>105</v>
      </c>
      <c r="E294" s="359">
        <v>4</v>
      </c>
      <c r="F294" s="359">
        <v>21</v>
      </c>
      <c r="G294" s="321">
        <f>I294+J294+K294+M294+N294+O294+Q294+R294+S294+U294+V294+W294</f>
        <v>21</v>
      </c>
      <c r="H294" s="380" t="s">
        <v>30</v>
      </c>
      <c r="I294" s="292"/>
      <c r="J294" s="292"/>
      <c r="K294" s="293">
        <v>1</v>
      </c>
      <c r="L294" s="294">
        <f>SUM(I294:K294)*100/G294</f>
        <v>4.7619047619047619</v>
      </c>
      <c r="M294" s="295">
        <v>1</v>
      </c>
      <c r="N294" s="295"/>
      <c r="O294" s="296">
        <v>3</v>
      </c>
      <c r="P294" s="294">
        <f>SUM(M294:O294)*100/G294</f>
        <v>19.047619047619047</v>
      </c>
      <c r="Q294" s="295">
        <v>5</v>
      </c>
      <c r="R294" s="295">
        <v>1</v>
      </c>
      <c r="S294" s="296">
        <v>1</v>
      </c>
      <c r="T294" s="294">
        <f>SUM(Q294:S294)*100/G294</f>
        <v>33.333333333333336</v>
      </c>
      <c r="U294" s="295">
        <v>4</v>
      </c>
      <c r="V294" s="295">
        <v>5</v>
      </c>
      <c r="W294" s="296"/>
      <c r="X294" s="294">
        <f>SUM(U294:W294)*100/G293</f>
        <v>40.909090909090907</v>
      </c>
      <c r="Y294" s="324">
        <f>((1*I294)+(2*J294)+(3*K294)+(4*M294)+(5*N294)+(6*O294)+(7*Q294)+(8*R294)+(9*S294)+(10*U294)+(11*V294)+(12*W294))/G294</f>
        <v>8.1904761904761898</v>
      </c>
      <c r="Z294" s="325">
        <f>T294+X294</f>
        <v>74.242424242424249</v>
      </c>
    </row>
    <row r="295" spans="2:26" x14ac:dyDescent="0.25">
      <c r="B295" s="3"/>
      <c r="C295" s="375" t="s">
        <v>64</v>
      </c>
      <c r="D295" s="320" t="s">
        <v>109</v>
      </c>
      <c r="E295" s="359">
        <v>5</v>
      </c>
      <c r="F295" s="359">
        <v>23</v>
      </c>
      <c r="G295" s="321">
        <f>I295+J295+K295+M295+N295+O295+Q295+R295+S295+U295+V295+W295</f>
        <v>23</v>
      </c>
      <c r="H295" s="380" t="s">
        <v>30</v>
      </c>
      <c r="I295" s="292"/>
      <c r="J295" s="292"/>
      <c r="K295" s="293">
        <v>2</v>
      </c>
      <c r="L295" s="294">
        <f>SUM(I295:K295)*100/G295</f>
        <v>8.695652173913043</v>
      </c>
      <c r="M295" s="295"/>
      <c r="N295" s="295">
        <v>2</v>
      </c>
      <c r="O295" s="296">
        <v>7</v>
      </c>
      <c r="P295" s="294">
        <f>SUM(M295:O295)*100/G295</f>
        <v>39.130434782608695</v>
      </c>
      <c r="Q295" s="295">
        <v>1</v>
      </c>
      <c r="R295" s="295">
        <v>4</v>
      </c>
      <c r="S295" s="296">
        <v>4</v>
      </c>
      <c r="T295" s="294">
        <f>SUM(Q295:S295)*100/G295</f>
        <v>39.130434782608695</v>
      </c>
      <c r="U295" s="295">
        <v>3</v>
      </c>
      <c r="V295" s="295"/>
      <c r="W295" s="296"/>
      <c r="X295" s="294">
        <f>SUM(U295:W295)*100/G294</f>
        <v>14.285714285714286</v>
      </c>
      <c r="Y295" s="324">
        <f>((1*I295)+(2*J295)+(3*K295)+(4*M295)+(5*N295)+(6*O295)+(7*Q295)+(8*R295)+(9*S295)+(10*U295)+(11*V295)+(12*W295))/G295</f>
        <v>7.0869565217391308</v>
      </c>
      <c r="Z295" s="325">
        <f>T295+X295</f>
        <v>53.41614906832298</v>
      </c>
    </row>
    <row r="296" spans="2:26" x14ac:dyDescent="0.25">
      <c r="B296" s="3"/>
      <c r="C296" s="336"/>
      <c r="D296" s="364"/>
      <c r="E296" s="296"/>
      <c r="F296" s="296"/>
      <c r="G296" s="333"/>
      <c r="H296" s="382"/>
      <c r="I296" s="301"/>
      <c r="J296" s="301"/>
      <c r="K296" s="301"/>
      <c r="L296" s="294"/>
      <c r="M296" s="301"/>
      <c r="N296" s="301"/>
      <c r="O296" s="301"/>
      <c r="P296" s="294"/>
      <c r="Q296" s="301"/>
      <c r="R296" s="301"/>
      <c r="S296" s="301"/>
      <c r="T296" s="294"/>
      <c r="U296" s="301"/>
      <c r="V296" s="301"/>
      <c r="W296" s="301"/>
      <c r="X296" s="294"/>
      <c r="Y296" s="326">
        <f>Y294-Y293</f>
        <v>0.78138528138528063</v>
      </c>
      <c r="Z296" s="326">
        <f>Z294-Z293</f>
        <v>12.337662337662337</v>
      </c>
    </row>
    <row r="297" spans="2:26" ht="15.75" customHeight="1" x14ac:dyDescent="0.25">
      <c r="B297" s="3"/>
      <c r="C297" s="336" t="s">
        <v>66</v>
      </c>
      <c r="D297" s="333" t="s">
        <v>20</v>
      </c>
      <c r="E297" s="292">
        <v>3</v>
      </c>
      <c r="F297" s="292">
        <v>10</v>
      </c>
      <c r="G297" s="321">
        <f>I297+J297+K297+M297+N297+O297+Q297+R297+S297+U297+V297+W297</f>
        <v>10</v>
      </c>
      <c r="H297" s="383" t="s">
        <v>30</v>
      </c>
      <c r="I297" s="301"/>
      <c r="J297" s="301"/>
      <c r="K297" s="301"/>
      <c r="L297" s="294">
        <f>SUM(I297:K297)*100/F297</f>
        <v>0</v>
      </c>
      <c r="M297" s="301">
        <v>1</v>
      </c>
      <c r="N297" s="301"/>
      <c r="O297" s="301">
        <v>1</v>
      </c>
      <c r="P297" s="294">
        <f>SUM(M297:O297)*100/F297</f>
        <v>20</v>
      </c>
      <c r="Q297" s="301"/>
      <c r="R297" s="301"/>
      <c r="S297" s="301">
        <v>2</v>
      </c>
      <c r="T297" s="294">
        <f>SUM(Q297:S297)*100/F297</f>
        <v>20</v>
      </c>
      <c r="U297" s="301">
        <v>3</v>
      </c>
      <c r="V297" s="301">
        <v>3</v>
      </c>
      <c r="W297" s="301"/>
      <c r="X297" s="294">
        <f>SUM(U297:W297)*100/F297</f>
        <v>60</v>
      </c>
      <c r="Y297" s="294">
        <f>((1*I297)+(2*J297)+(3*K297)+(4*M297)+(5*N297)+(6*O297)+(7*Q297)+(8*R297)+(9*S297)+(10*U297)+(11*V297)+(12*W297))/G297</f>
        <v>9.1</v>
      </c>
      <c r="Z297" s="334">
        <f>T297+X297</f>
        <v>80</v>
      </c>
    </row>
    <row r="298" spans="2:26" ht="15.75" customHeight="1" x14ac:dyDescent="0.25">
      <c r="B298" s="3"/>
      <c r="C298" s="375" t="s">
        <v>66</v>
      </c>
      <c r="D298" s="376" t="s">
        <v>99</v>
      </c>
      <c r="E298" s="297">
        <v>4</v>
      </c>
      <c r="F298" s="297">
        <v>10</v>
      </c>
      <c r="G298" s="321">
        <f>I298+J298+K298+M298+N298+O298+Q298+R298+S298+U298+V298+W298</f>
        <v>10</v>
      </c>
      <c r="H298" s="381" t="s">
        <v>30</v>
      </c>
      <c r="I298" s="302"/>
      <c r="J298" s="302"/>
      <c r="K298" s="302"/>
      <c r="L298" s="307">
        <f>SUM(I298:K298)*100/F298</f>
        <v>0</v>
      </c>
      <c r="M298" s="302"/>
      <c r="N298" s="302"/>
      <c r="O298" s="302">
        <v>1</v>
      </c>
      <c r="P298" s="307">
        <f>SUM(M298:O298)*100/F298</f>
        <v>10</v>
      </c>
      <c r="Q298" s="302">
        <v>1</v>
      </c>
      <c r="R298" s="302"/>
      <c r="S298" s="302">
        <v>1</v>
      </c>
      <c r="T298" s="307">
        <f>SUM(Q298:S298)*100/F298</f>
        <v>20</v>
      </c>
      <c r="U298" s="302">
        <v>4</v>
      </c>
      <c r="V298" s="302">
        <v>3</v>
      </c>
      <c r="W298" s="302"/>
      <c r="X298" s="307">
        <f>SUM(U298:W298)*100/F298</f>
        <v>70</v>
      </c>
      <c r="Y298" s="307">
        <f>((1*I298)+(2*J298)+(3*K298)+(4*M298)+(5*N298)+(6*O298)+(7*Q298)+(8*R298)+(9*S298)+(10*U298)+(11*V298)+(12*W298))/G298</f>
        <v>9.5</v>
      </c>
      <c r="Z298" s="377">
        <f>T298+X298</f>
        <v>90</v>
      </c>
    </row>
    <row r="299" spans="2:26" ht="15.75" customHeight="1" x14ac:dyDescent="0.25">
      <c r="B299" s="3"/>
      <c r="C299" s="336" t="s">
        <v>112</v>
      </c>
      <c r="D299" s="320" t="s">
        <v>105</v>
      </c>
      <c r="E299" s="359">
        <v>5</v>
      </c>
      <c r="F299" s="359">
        <v>10</v>
      </c>
      <c r="G299" s="321">
        <f>I299+J299+K299+M299+N299+O299+Q299+R299+S299+U299+V299+W299</f>
        <v>10</v>
      </c>
      <c r="H299" s="380" t="s">
        <v>30</v>
      </c>
      <c r="I299" s="292"/>
      <c r="J299" s="292"/>
      <c r="K299" s="293"/>
      <c r="L299" s="294">
        <f>SUM(I299:K299)*100/G299</f>
        <v>0</v>
      </c>
      <c r="M299" s="295"/>
      <c r="N299" s="295">
        <v>1</v>
      </c>
      <c r="O299" s="296">
        <v>2</v>
      </c>
      <c r="P299" s="294">
        <f>SUM(M299:O299)*100/G299</f>
        <v>30</v>
      </c>
      <c r="Q299" s="295">
        <v>1</v>
      </c>
      <c r="R299" s="295"/>
      <c r="S299" s="296">
        <v>3</v>
      </c>
      <c r="T299" s="294">
        <f>SUM(Q299:S299)*100/G299</f>
        <v>40</v>
      </c>
      <c r="U299" s="295">
        <v>3</v>
      </c>
      <c r="V299" s="295"/>
      <c r="W299" s="296"/>
      <c r="X299" s="294">
        <f>SUM(U299:W299)*100/G298</f>
        <v>30</v>
      </c>
      <c r="Y299" s="324">
        <f>((1*I299)+(2*J299)+(3*K299)+(4*M299)+(5*N299)+(6*O299)+(7*Q299)+(8*R299)+(9*S299)+(10*U299)+(11*V299)+(12*W299))/G299</f>
        <v>8.1</v>
      </c>
      <c r="Z299" s="325">
        <f>T299+X299</f>
        <v>70</v>
      </c>
    </row>
    <row r="300" spans="2:26" ht="15.75" customHeight="1" x14ac:dyDescent="0.25">
      <c r="B300" s="3"/>
      <c r="C300" s="336"/>
      <c r="D300" s="364"/>
      <c r="E300" s="296"/>
      <c r="F300" s="296"/>
      <c r="G300" s="333"/>
      <c r="H300" s="382"/>
      <c r="I300" s="301"/>
      <c r="J300" s="301"/>
      <c r="K300" s="301"/>
      <c r="L300" s="294"/>
      <c r="M300" s="301"/>
      <c r="N300" s="301"/>
      <c r="O300" s="301"/>
      <c r="P300" s="294"/>
      <c r="Q300" s="301"/>
      <c r="R300" s="301"/>
      <c r="S300" s="301"/>
      <c r="T300" s="294"/>
      <c r="U300" s="301"/>
      <c r="V300" s="301"/>
      <c r="W300" s="301"/>
      <c r="X300" s="294"/>
      <c r="Y300" s="326">
        <f>Y299-Y298</f>
        <v>-1.4000000000000004</v>
      </c>
      <c r="Z300" s="326">
        <f>Z299-Z298</f>
        <v>-20</v>
      </c>
    </row>
    <row r="301" spans="2:26" ht="15.75" customHeight="1" x14ac:dyDescent="0.25">
      <c r="B301" s="3"/>
      <c r="C301" s="375" t="s">
        <v>65</v>
      </c>
      <c r="D301" s="376" t="s">
        <v>99</v>
      </c>
      <c r="E301" s="298">
        <v>5</v>
      </c>
      <c r="F301" s="298">
        <v>16</v>
      </c>
      <c r="G301" s="321">
        <f>I301+J301+K301+M301+N301+O301+Q301+R301+S301+U301+V301+W301</f>
        <v>16</v>
      </c>
      <c r="H301" s="381" t="s">
        <v>30</v>
      </c>
      <c r="I301" s="302"/>
      <c r="J301" s="302"/>
      <c r="K301" s="302"/>
      <c r="L301" s="307">
        <f>SUM(I301:K301)*100/F301</f>
        <v>0</v>
      </c>
      <c r="M301" s="302">
        <v>2</v>
      </c>
      <c r="N301" s="302">
        <v>2</v>
      </c>
      <c r="O301" s="302">
        <v>5</v>
      </c>
      <c r="P301" s="307">
        <f>SUM(M301:O301)*100/F301</f>
        <v>56.25</v>
      </c>
      <c r="Q301" s="302">
        <v>3</v>
      </c>
      <c r="R301" s="302">
        <v>2</v>
      </c>
      <c r="S301" s="302"/>
      <c r="T301" s="307">
        <f>SUM(Q301:S301)*100/F301</f>
        <v>31.25</v>
      </c>
      <c r="U301" s="302">
        <v>2</v>
      </c>
      <c r="V301" s="302"/>
      <c r="W301" s="302"/>
      <c r="X301" s="307">
        <f>SUM(U301:W301)*100/F301</f>
        <v>12.5</v>
      </c>
      <c r="Y301" s="307">
        <f>((1*I301)+(2*J301)+(3*K301)+(4*M301)+(5*N301)+(6*O301)+(7*Q301)+(8*R301)+(9*S301)+(10*U301)+(11*V301)+(12*W301))/G301</f>
        <v>6.5625</v>
      </c>
      <c r="Z301" s="377">
        <f>T301+X301</f>
        <v>43.75</v>
      </c>
    </row>
    <row r="302" spans="2:26" ht="15.75" customHeight="1" x14ac:dyDescent="0.25">
      <c r="B302" s="3"/>
      <c r="C302" s="336"/>
      <c r="D302" s="333"/>
      <c r="E302" s="293"/>
      <c r="F302" s="293"/>
      <c r="G302" s="351"/>
      <c r="H302" s="383"/>
      <c r="I302" s="301"/>
      <c r="J302" s="301"/>
      <c r="K302" s="301"/>
      <c r="L302" s="294"/>
      <c r="M302" s="301"/>
      <c r="N302" s="301"/>
      <c r="O302" s="301"/>
      <c r="P302" s="294"/>
      <c r="Q302" s="301"/>
      <c r="R302" s="301"/>
      <c r="S302" s="301"/>
      <c r="T302" s="294"/>
      <c r="U302" s="301"/>
      <c r="V302" s="301"/>
      <c r="W302" s="301"/>
      <c r="X302" s="294"/>
      <c r="Y302" s="294"/>
      <c r="Z302" s="294"/>
    </row>
    <row r="303" spans="2:26" x14ac:dyDescent="0.25">
      <c r="B303" s="17"/>
      <c r="C303" s="336"/>
      <c r="D303" s="376" t="s">
        <v>99</v>
      </c>
      <c r="E303" s="293"/>
      <c r="F303" s="293"/>
      <c r="G303" s="351"/>
      <c r="H303" s="375" t="s">
        <v>30</v>
      </c>
      <c r="I303" s="301"/>
      <c r="J303" s="301"/>
      <c r="K303" s="301"/>
      <c r="L303" s="294"/>
      <c r="M303" s="301"/>
      <c r="N303" s="301"/>
      <c r="O303" s="301"/>
      <c r="P303" s="294"/>
      <c r="Q303" s="301"/>
      <c r="R303" s="301"/>
      <c r="S303" s="301"/>
      <c r="T303" s="294"/>
      <c r="U303" s="301"/>
      <c r="V303" s="301"/>
      <c r="W303" s="301"/>
      <c r="X303" s="294"/>
      <c r="Y303" s="307">
        <f>AVERAGE(Y301,Y298,Y293,Y287)</f>
        <v>8.1031918449197864</v>
      </c>
      <c r="Z303" s="307">
        <f>AVERAGE(Z301,Z298,Z293,Z287)</f>
        <v>72.443102240896366</v>
      </c>
    </row>
    <row r="304" spans="2:26" x14ac:dyDescent="0.25">
      <c r="B304" s="17"/>
      <c r="C304" s="336"/>
      <c r="D304" s="320" t="s">
        <v>105</v>
      </c>
      <c r="E304" s="293"/>
      <c r="F304" s="293"/>
      <c r="G304" s="351"/>
      <c r="H304" s="380" t="s">
        <v>30</v>
      </c>
      <c r="I304" s="301"/>
      <c r="J304" s="301"/>
      <c r="K304" s="301"/>
      <c r="L304" s="294"/>
      <c r="M304" s="301"/>
      <c r="N304" s="301"/>
      <c r="O304" s="301"/>
      <c r="P304" s="294"/>
      <c r="Q304" s="301"/>
      <c r="R304" s="301"/>
      <c r="S304" s="301"/>
      <c r="T304" s="294"/>
      <c r="U304" s="301"/>
      <c r="V304" s="301"/>
      <c r="W304" s="301"/>
      <c r="X304" s="294"/>
      <c r="Y304" s="324">
        <f>AVERAGE(Y299,Y294,Y288,Y283)</f>
        <v>8.2008870214752569</v>
      </c>
      <c r="Z304" s="324">
        <f>AVERAGE(Z299,Z294,Z288,Z283)</f>
        <v>79.27956030897208</v>
      </c>
    </row>
    <row r="305" spans="1:27" x14ac:dyDescent="0.25">
      <c r="B305" s="17"/>
      <c r="C305" s="336"/>
      <c r="D305" s="320" t="s">
        <v>109</v>
      </c>
      <c r="E305" s="293"/>
      <c r="F305" s="293"/>
      <c r="G305" s="351"/>
      <c r="H305" s="380" t="s">
        <v>30</v>
      </c>
      <c r="I305" s="301"/>
      <c r="J305" s="301"/>
      <c r="K305" s="301"/>
      <c r="L305" s="294"/>
      <c r="M305" s="301"/>
      <c r="N305" s="301"/>
      <c r="O305" s="301"/>
      <c r="P305" s="294"/>
      <c r="Q305" s="301"/>
      <c r="R305" s="301"/>
      <c r="S305" s="301"/>
      <c r="T305" s="294"/>
      <c r="U305" s="301"/>
      <c r="V305" s="301"/>
      <c r="W305" s="301"/>
      <c r="X305" s="294"/>
      <c r="Y305" s="324">
        <f>AVERAGE(Y295,Y289,Y284)</f>
        <v>7.3993558776167481</v>
      </c>
      <c r="Z305" s="324">
        <f>AVERAGE(Z295,Z289,Z284)</f>
        <v>67.805383022774336</v>
      </c>
    </row>
    <row r="306" spans="1:27" x14ac:dyDescent="0.25">
      <c r="B306" s="17"/>
      <c r="C306" s="336"/>
      <c r="D306" s="404" t="s">
        <v>119</v>
      </c>
      <c r="E306" s="293"/>
      <c r="F306" s="293"/>
      <c r="G306" s="351"/>
      <c r="H306" s="380" t="s">
        <v>30</v>
      </c>
      <c r="I306" s="301"/>
      <c r="J306" s="301"/>
      <c r="K306" s="301"/>
      <c r="L306" s="294"/>
      <c r="M306" s="301"/>
      <c r="N306" s="301"/>
      <c r="O306" s="301"/>
      <c r="P306" s="294"/>
      <c r="Q306" s="301"/>
      <c r="R306" s="301"/>
      <c r="S306" s="301"/>
      <c r="T306" s="294"/>
      <c r="U306" s="301"/>
      <c r="V306" s="301"/>
      <c r="W306" s="301"/>
      <c r="X306" s="294"/>
      <c r="Y306" s="324">
        <f>AVERAGE(Y290,Y285)</f>
        <v>6.7352941176470589</v>
      </c>
      <c r="Z306" s="324">
        <f>AVERAGE(Z290,Z285)</f>
        <v>55.882352941176478</v>
      </c>
    </row>
    <row r="307" spans="1:27" x14ac:dyDescent="0.25">
      <c r="B307" s="17"/>
      <c r="C307" s="336"/>
      <c r="D307" s="333"/>
      <c r="E307" s="293"/>
      <c r="F307" s="293"/>
      <c r="G307" s="351"/>
      <c r="H307" s="336"/>
      <c r="I307" s="301"/>
      <c r="J307" s="301"/>
      <c r="K307" s="301"/>
      <c r="L307" s="294"/>
      <c r="M307" s="301"/>
      <c r="N307" s="301"/>
      <c r="O307" s="301"/>
      <c r="P307" s="294"/>
      <c r="Q307" s="301"/>
      <c r="R307" s="301"/>
      <c r="S307" s="301"/>
      <c r="T307" s="294"/>
      <c r="U307" s="301"/>
      <c r="V307" s="301"/>
      <c r="W307" s="301"/>
      <c r="X307" s="294"/>
      <c r="Y307" s="326">
        <f>Y306-Y305</f>
        <v>-0.66406175996968919</v>
      </c>
      <c r="Z307" s="326">
        <f>Z306-Z305</f>
        <v>-11.923030081597858</v>
      </c>
    </row>
    <row r="308" spans="1:27" x14ac:dyDescent="0.25">
      <c r="A308" s="13"/>
      <c r="B308" s="71"/>
      <c r="C308" s="375" t="s">
        <v>65</v>
      </c>
      <c r="D308" s="297" t="s">
        <v>99</v>
      </c>
      <c r="E308" s="384">
        <v>11</v>
      </c>
      <c r="F308" s="384">
        <v>7</v>
      </c>
      <c r="G308" s="321">
        <f>I308+J308+K308+M308+N308+O308+Q308+R308+S308+U308+V308+W308</f>
        <v>7</v>
      </c>
      <c r="H308" s="375" t="s">
        <v>31</v>
      </c>
      <c r="I308" s="385"/>
      <c r="J308" s="385">
        <v>3</v>
      </c>
      <c r="K308" s="385">
        <v>1</v>
      </c>
      <c r="L308" s="307">
        <f>SUM(I308:K308)*100/F308</f>
        <v>57.142857142857146</v>
      </c>
      <c r="M308" s="385">
        <v>1</v>
      </c>
      <c r="N308" s="385"/>
      <c r="O308" s="385"/>
      <c r="P308" s="307">
        <f>SUM(M308:O308)*100/F308</f>
        <v>14.285714285714286</v>
      </c>
      <c r="Q308" s="385">
        <v>2</v>
      </c>
      <c r="R308" s="385"/>
      <c r="S308" s="385"/>
      <c r="T308" s="307">
        <f>SUM(Q308:S308)*100/F308</f>
        <v>28.571428571428573</v>
      </c>
      <c r="U308" s="385"/>
      <c r="V308" s="385"/>
      <c r="W308" s="385"/>
      <c r="X308" s="307">
        <f>SUM(U308:W308)*100/F308</f>
        <v>0</v>
      </c>
      <c r="Y308" s="307">
        <f>((1*I308)+(2*J308)+(3*K308)+(4*M308)+(5*N308)+(6*O308)+(7*Q308)+(8*R308)+(9*S308)+(10*U308)+(11*V308)+(12*W308))/G308</f>
        <v>3.8571428571428572</v>
      </c>
      <c r="Z308" s="377">
        <f>T308+X308</f>
        <v>28.571428571428573</v>
      </c>
      <c r="AA308" s="13"/>
    </row>
    <row r="309" spans="1:27" x14ac:dyDescent="0.25">
      <c r="A309" s="13"/>
      <c r="B309" s="71"/>
      <c r="C309" s="363" t="s">
        <v>63</v>
      </c>
      <c r="D309" s="320" t="s">
        <v>105</v>
      </c>
      <c r="E309" s="359">
        <v>11</v>
      </c>
      <c r="F309" s="359">
        <v>10</v>
      </c>
      <c r="G309" s="321">
        <f>I309+J309+K309+M309+N309+O309+Q309+R309+S309+U309+V309+W309</f>
        <v>10</v>
      </c>
      <c r="H309" s="365" t="s">
        <v>31</v>
      </c>
      <c r="I309" s="292"/>
      <c r="J309" s="292">
        <v>1</v>
      </c>
      <c r="K309" s="293"/>
      <c r="L309" s="294">
        <f>SUM(I309:K309)*100/G309</f>
        <v>10</v>
      </c>
      <c r="M309" s="295">
        <v>1</v>
      </c>
      <c r="N309" s="295">
        <v>1</v>
      </c>
      <c r="O309" s="296">
        <v>1</v>
      </c>
      <c r="P309" s="294">
        <f>SUM(M309:O309)*100/G309</f>
        <v>30</v>
      </c>
      <c r="Q309" s="295">
        <v>1</v>
      </c>
      <c r="R309" s="295">
        <v>1</v>
      </c>
      <c r="S309" s="296">
        <v>3</v>
      </c>
      <c r="T309" s="294">
        <f>SUM(Q309:S309)*100/G309</f>
        <v>50</v>
      </c>
      <c r="U309" s="295">
        <v>1</v>
      </c>
      <c r="V309" s="295"/>
      <c r="W309" s="296"/>
      <c r="X309" s="294">
        <f>SUM(U309:W309)*100/G308</f>
        <v>14.285714285714286</v>
      </c>
      <c r="Y309" s="324">
        <f>((1*I309)+(2*J309)+(3*K309)+(4*M309)+(5*N309)+(6*O309)+(7*Q309)+(8*R309)+(9*S309)+(10*U309)+(11*V309)+(12*W309))/G309</f>
        <v>6.9</v>
      </c>
      <c r="Z309" s="325">
        <f>T309+X309</f>
        <v>64.285714285714292</v>
      </c>
      <c r="AA309" s="13"/>
    </row>
    <row r="310" spans="1:27" x14ac:dyDescent="0.25">
      <c r="A310" s="13"/>
      <c r="B310" s="71"/>
      <c r="C310" s="363"/>
      <c r="D310" s="320"/>
      <c r="E310" s="359"/>
      <c r="F310" s="359"/>
      <c r="G310" s="321"/>
      <c r="H310" s="365"/>
      <c r="I310" s="292"/>
      <c r="J310" s="292"/>
      <c r="K310" s="293"/>
      <c r="L310" s="294"/>
      <c r="M310" s="295"/>
      <c r="N310" s="295"/>
      <c r="O310" s="296"/>
      <c r="P310" s="294"/>
      <c r="Q310" s="295"/>
      <c r="R310" s="295"/>
      <c r="S310" s="296"/>
      <c r="T310" s="294"/>
      <c r="U310" s="295"/>
      <c r="V310" s="295"/>
      <c r="W310" s="296"/>
      <c r="X310" s="294"/>
      <c r="Y310" s="324"/>
      <c r="Z310" s="325"/>
      <c r="AA310" s="13"/>
    </row>
    <row r="311" spans="1:27" x14ac:dyDescent="0.25">
      <c r="A311" s="13"/>
      <c r="B311" s="71"/>
      <c r="C311" s="363" t="s">
        <v>55</v>
      </c>
      <c r="D311" s="320" t="s">
        <v>109</v>
      </c>
      <c r="E311" s="359">
        <v>11</v>
      </c>
      <c r="F311" s="359">
        <v>11</v>
      </c>
      <c r="G311" s="321">
        <f>I311+J311+K311+M311+N311+O311+Q311+R311+S311+U311+V311+W311</f>
        <v>11</v>
      </c>
      <c r="H311" s="365" t="s">
        <v>116</v>
      </c>
      <c r="I311" s="292"/>
      <c r="J311" s="292"/>
      <c r="K311" s="293"/>
      <c r="L311" s="294">
        <f>SUM(I311:K311)*100/G311</f>
        <v>0</v>
      </c>
      <c r="M311" s="295"/>
      <c r="N311" s="295"/>
      <c r="O311" s="296"/>
      <c r="P311" s="294">
        <f>SUM(M311:O311)*100/G311</f>
        <v>0</v>
      </c>
      <c r="Q311" s="295"/>
      <c r="R311" s="295"/>
      <c r="S311" s="296">
        <v>3</v>
      </c>
      <c r="T311" s="294">
        <f>SUM(Q311:S311)*100/G311</f>
        <v>27.272727272727273</v>
      </c>
      <c r="U311" s="295">
        <v>8</v>
      </c>
      <c r="V311" s="295"/>
      <c r="W311" s="296"/>
      <c r="X311" s="294">
        <f>SUM(U311:W311)*100/G311</f>
        <v>72.727272727272734</v>
      </c>
      <c r="Y311" s="324">
        <f>((1*I311)+(2*J311)+(3*K311)+(4*M311)+(5*N311)+(6*O311)+(7*Q311)+(8*R311)+(9*S311)+(10*U311)+(11*V311)+(12*W311))/G311</f>
        <v>9.7272727272727266</v>
      </c>
      <c r="Z311" s="325">
        <f>T311+X311</f>
        <v>100</v>
      </c>
      <c r="AA311" s="13"/>
    </row>
    <row r="312" spans="1:27" x14ac:dyDescent="0.25">
      <c r="A312" s="13"/>
      <c r="B312" s="71"/>
      <c r="C312" s="363" t="s">
        <v>55</v>
      </c>
      <c r="D312" s="404" t="s">
        <v>119</v>
      </c>
      <c r="E312" s="359">
        <v>11</v>
      </c>
      <c r="F312" s="359">
        <v>7</v>
      </c>
      <c r="G312" s="321">
        <f>I312+J312+K312+M312+N312+O312+Q312+R312+S312+U312+V312+W312</f>
        <v>7</v>
      </c>
      <c r="H312" s="365" t="s">
        <v>116</v>
      </c>
      <c r="I312" s="292"/>
      <c r="J312" s="292"/>
      <c r="K312" s="293"/>
      <c r="L312" s="294">
        <f>SUM(I312:K312)*100/G312</f>
        <v>0</v>
      </c>
      <c r="M312" s="295">
        <v>2</v>
      </c>
      <c r="N312" s="295">
        <v>1</v>
      </c>
      <c r="O312" s="296"/>
      <c r="P312" s="294">
        <f>SUM(M312:O312)*100/G312</f>
        <v>42.857142857142854</v>
      </c>
      <c r="Q312" s="295"/>
      <c r="R312" s="295"/>
      <c r="S312" s="296">
        <v>2</v>
      </c>
      <c r="T312" s="294">
        <f>SUM(Q312:S312)*100/G312</f>
        <v>28.571428571428573</v>
      </c>
      <c r="U312" s="295">
        <v>2</v>
      </c>
      <c r="V312" s="295"/>
      <c r="W312" s="296"/>
      <c r="X312" s="294">
        <f>SUM(U312:W312)*100/G312</f>
        <v>28.571428571428573</v>
      </c>
      <c r="Y312" s="324">
        <f>((1*I312)+(2*J312)+(3*K312)+(4*M312)+(5*N312)+(6*O312)+(7*Q312)+(8*R312)+(9*S312)+(10*U312)+(11*V312)+(12*W312))/G312</f>
        <v>7.2857142857142856</v>
      </c>
      <c r="Z312" s="325">
        <f>T312+X312</f>
        <v>57.142857142857146</v>
      </c>
      <c r="AA312" s="13"/>
    </row>
    <row r="313" spans="1:27" x14ac:dyDescent="0.25">
      <c r="B313" s="55"/>
      <c r="C313" s="332"/>
      <c r="D313" s="333"/>
      <c r="E313" s="386"/>
      <c r="F313" s="386"/>
      <c r="G313" s="321"/>
      <c r="H313" s="386"/>
      <c r="I313" s="386"/>
      <c r="J313" s="386"/>
      <c r="K313" s="386"/>
      <c r="L313" s="294"/>
      <c r="M313" s="386"/>
      <c r="N313" s="386"/>
      <c r="O313" s="386"/>
      <c r="P313" s="294"/>
      <c r="Q313" s="386"/>
      <c r="R313" s="386"/>
      <c r="S313" s="386"/>
      <c r="T313" s="294"/>
      <c r="U313" s="386"/>
      <c r="V313" s="386"/>
      <c r="W313" s="386"/>
      <c r="X313" s="294"/>
      <c r="Y313" s="326">
        <f>Y312-Y311</f>
        <v>-2.441558441558441</v>
      </c>
      <c r="Z313" s="326">
        <f>Z312-Z311</f>
        <v>-42.857142857142854</v>
      </c>
    </row>
    <row r="314" spans="1:27" ht="45" x14ac:dyDescent="0.25">
      <c r="B314" s="55"/>
      <c r="C314" s="327" t="s">
        <v>91</v>
      </c>
      <c r="D314" s="328" t="s">
        <v>99</v>
      </c>
      <c r="E314" s="386"/>
      <c r="F314" s="386"/>
      <c r="G314" s="386"/>
      <c r="H314" s="386"/>
      <c r="I314" s="386"/>
      <c r="J314" s="386"/>
      <c r="K314" s="386"/>
      <c r="L314" s="386"/>
      <c r="M314" s="386"/>
      <c r="N314" s="386"/>
      <c r="O314" s="386"/>
      <c r="P314" s="386"/>
      <c r="Q314" s="386"/>
      <c r="R314" s="386"/>
      <c r="S314" s="386"/>
      <c r="T314" s="386"/>
      <c r="U314" s="386"/>
      <c r="V314" s="386"/>
      <c r="W314" s="386"/>
      <c r="X314" s="386"/>
      <c r="Y314" s="387"/>
      <c r="Z314" s="387"/>
    </row>
    <row r="315" spans="1:27" ht="45" x14ac:dyDescent="0.25">
      <c r="B315" s="55"/>
      <c r="C315" s="322" t="s">
        <v>91</v>
      </c>
      <c r="D315" s="320" t="s">
        <v>105</v>
      </c>
      <c r="E315" s="386"/>
      <c r="F315" s="386"/>
      <c r="G315" s="386"/>
      <c r="H315" s="386"/>
      <c r="I315" s="386"/>
      <c r="J315" s="386"/>
      <c r="K315" s="386"/>
      <c r="L315" s="386"/>
      <c r="M315" s="386"/>
      <c r="N315" s="386"/>
      <c r="O315" s="386"/>
      <c r="P315" s="386"/>
      <c r="Q315" s="386"/>
      <c r="R315" s="386"/>
      <c r="S315" s="386"/>
      <c r="T315" s="386"/>
      <c r="U315" s="386"/>
      <c r="V315" s="386"/>
      <c r="W315" s="386"/>
      <c r="X315" s="386"/>
      <c r="Y315" s="388">
        <f>AVERAGE(Y308,Y303,Y280,Y275,Y238,Y201,Y162,Y118,Y84,Y50)</f>
        <v>5.4892422614150558</v>
      </c>
      <c r="Z315" s="371">
        <f>AVERAGE(Z308,Z303,Z280,Z275,Z238,Z201,Z162,Z118,Z84,Z50)</f>
        <v>36.479330065359477</v>
      </c>
    </row>
    <row r="316" spans="1:27" ht="45" x14ac:dyDescent="0.25">
      <c r="B316" s="55"/>
      <c r="C316" s="322" t="s">
        <v>91</v>
      </c>
      <c r="D316" s="320" t="s">
        <v>109</v>
      </c>
      <c r="E316" s="386"/>
      <c r="F316" s="386"/>
      <c r="G316" s="386"/>
      <c r="H316" s="386"/>
      <c r="I316" s="386"/>
      <c r="J316" s="386"/>
      <c r="K316" s="386"/>
      <c r="L316" s="386"/>
      <c r="M316" s="386"/>
      <c r="N316" s="386"/>
      <c r="O316" s="386"/>
      <c r="P316" s="386"/>
      <c r="Q316" s="386"/>
      <c r="R316" s="386"/>
      <c r="S316" s="386"/>
      <c r="T316" s="386"/>
      <c r="U316" s="386"/>
      <c r="V316" s="386"/>
      <c r="W316" s="386"/>
      <c r="X316" s="386"/>
      <c r="Y316" s="324">
        <f>AVERAGE(Y311,Y305,Y277,Y240,Y203,Y164,Y120,Y86,Y52)</f>
        <v>6.2020425270581558</v>
      </c>
      <c r="Z316" s="324">
        <f>AVERAGE(Z311,Z305,Z277,Z240,Z203,Z164,Z120,Z86,Z52)</f>
        <v>46.036911968710768</v>
      </c>
    </row>
    <row r="317" spans="1:27" ht="45" x14ac:dyDescent="0.25">
      <c r="B317" s="55"/>
      <c r="C317" s="322" t="s">
        <v>91</v>
      </c>
      <c r="D317" s="404" t="s">
        <v>119</v>
      </c>
      <c r="E317" s="386"/>
      <c r="F317" s="386"/>
      <c r="G317" s="386"/>
      <c r="H317" s="386"/>
      <c r="I317" s="386"/>
      <c r="J317" s="386"/>
      <c r="K317" s="386"/>
      <c r="L317" s="386"/>
      <c r="M317" s="386"/>
      <c r="N317" s="386"/>
      <c r="O317" s="386"/>
      <c r="P317" s="386"/>
      <c r="Q317" s="386"/>
      <c r="R317" s="386"/>
      <c r="S317" s="386"/>
      <c r="T317" s="386"/>
      <c r="U317" s="386"/>
      <c r="V317" s="386"/>
      <c r="W317" s="386"/>
      <c r="X317" s="386"/>
      <c r="Y317" s="324">
        <f>AVERAGE(Y312,Y306,Y278,Y241,Y204,Y165,Y121,Y87,Y53)</f>
        <v>5.8096016184251482</v>
      </c>
      <c r="Z317" s="324">
        <f>AVERAGE(Z312,Z306,Z278,Z241,Z204,Z165,Z121,Z87,Z53)</f>
        <v>40.654282647036275</v>
      </c>
    </row>
    <row r="318" spans="1:27" x14ac:dyDescent="0.25">
      <c r="B318" s="76"/>
      <c r="C318" s="389" t="s">
        <v>90</v>
      </c>
      <c r="D318" s="386"/>
      <c r="E318" s="390"/>
      <c r="F318" s="390"/>
      <c r="G318" s="386"/>
      <c r="H318" s="390"/>
      <c r="I318" s="390"/>
      <c r="J318" s="390"/>
      <c r="K318" s="390"/>
      <c r="L318" s="386"/>
      <c r="M318" s="390"/>
      <c r="N318" s="390"/>
      <c r="O318" s="390"/>
      <c r="P318" s="386"/>
      <c r="Q318" s="390"/>
      <c r="R318" s="390"/>
      <c r="S318" s="390"/>
      <c r="T318" s="386"/>
      <c r="U318" s="390"/>
      <c r="V318" s="390"/>
      <c r="W318" s="390"/>
      <c r="X318" s="386"/>
      <c r="Y318" s="326">
        <f>Y317-Y316</f>
        <v>-0.39244090863300762</v>
      </c>
      <c r="Z318" s="326">
        <f>Z317-Z316</f>
        <v>-5.3826293216744929</v>
      </c>
    </row>
  </sheetData>
  <mergeCells count="27">
    <mergeCell ref="Y9:Z9"/>
    <mergeCell ref="I10:K10"/>
    <mergeCell ref="M10:O10"/>
    <mergeCell ref="Q10:S10"/>
    <mergeCell ref="U10:W10"/>
    <mergeCell ref="Y10:Y11"/>
    <mergeCell ref="B6:Z6"/>
    <mergeCell ref="B7:Z7"/>
    <mergeCell ref="B8:B11"/>
    <mergeCell ref="C8:C11"/>
    <mergeCell ref="D8:D11"/>
    <mergeCell ref="E8:E11"/>
    <mergeCell ref="F8:F11"/>
    <mergeCell ref="G8:G11"/>
    <mergeCell ref="H8:H11"/>
    <mergeCell ref="Z10:Z11"/>
    <mergeCell ref="I8:X8"/>
    <mergeCell ref="Y8:Z8"/>
    <mergeCell ref="I9:L9"/>
    <mergeCell ref="M9:P9"/>
    <mergeCell ref="Q9:T9"/>
    <mergeCell ref="U9:X9"/>
    <mergeCell ref="B5:Z5"/>
    <mergeCell ref="Y1:Z1"/>
    <mergeCell ref="B2:Z2"/>
    <mergeCell ref="B3:Z3"/>
    <mergeCell ref="B4:Z4"/>
  </mergeCells>
  <pageMargins left="0.25" right="0.25" top="0.75" bottom="0.75" header="0.3" footer="0.3"/>
  <pageSetup paperSize="9" scale="6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63"/>
  <sheetViews>
    <sheetView topLeftCell="A184" workbookViewId="0">
      <selection activeCell="Z158" sqref="Z158"/>
    </sheetView>
  </sheetViews>
  <sheetFormatPr defaultRowHeight="15" x14ac:dyDescent="0.25"/>
  <cols>
    <col min="1" max="1" width="5.140625" customWidth="1"/>
    <col min="2" max="2" width="17.28515625" customWidth="1"/>
    <col min="3" max="3" width="12.85546875" customWidth="1"/>
    <col min="4" max="4" width="5.7109375" customWidth="1"/>
    <col min="5" max="5" width="6.28515625" customWidth="1"/>
    <col min="6" max="6" width="6" customWidth="1"/>
    <col min="7" max="7" width="13.7109375" customWidth="1"/>
    <col min="8" max="8" width="4" customWidth="1"/>
    <col min="9" max="9" width="4.28515625" customWidth="1"/>
    <col min="10" max="10" width="3.85546875" customWidth="1"/>
    <col min="11" max="11" width="9.5703125" bestFit="1" customWidth="1"/>
    <col min="12" max="13" width="4.140625" customWidth="1"/>
    <col min="14" max="14" width="3.85546875" customWidth="1"/>
    <col min="16" max="16" width="4.42578125" customWidth="1"/>
    <col min="17" max="17" width="4.28515625" customWidth="1"/>
    <col min="18" max="18" width="4" customWidth="1"/>
    <col min="20" max="20" width="4.5703125" customWidth="1"/>
    <col min="21" max="21" width="4.42578125" customWidth="1"/>
    <col min="22" max="22" width="4.28515625" customWidth="1"/>
    <col min="24" max="24" width="10.5703125" customWidth="1"/>
  </cols>
  <sheetData>
    <row r="1" spans="1:25" x14ac:dyDescent="0.25">
      <c r="A1" s="1"/>
      <c r="X1" s="457" t="s">
        <v>32</v>
      </c>
      <c r="Y1" s="457"/>
    </row>
    <row r="2" spans="1:25" ht="18.75" x14ac:dyDescent="0.3">
      <c r="A2" s="470" t="s">
        <v>121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</row>
    <row r="3" spans="1:25" ht="18.75" x14ac:dyDescent="0.3">
      <c r="A3" s="471" t="s">
        <v>104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</row>
    <row r="4" spans="1:25" x14ac:dyDescent="0.25">
      <c r="A4" s="461" t="s">
        <v>1</v>
      </c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</row>
    <row r="5" spans="1:25" x14ac:dyDescent="0.25">
      <c r="A5" s="456" t="s">
        <v>2</v>
      </c>
      <c r="B5" s="456"/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</row>
    <row r="6" spans="1:25" ht="30" customHeight="1" x14ac:dyDescent="0.25">
      <c r="A6" s="456" t="s">
        <v>80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</row>
    <row r="7" spans="1:25" ht="18.75" customHeight="1" x14ac:dyDescent="0.25">
      <c r="A7" s="463" t="s">
        <v>3</v>
      </c>
      <c r="B7" s="463"/>
      <c r="C7" s="463"/>
      <c r="D7" s="463"/>
      <c r="E7" s="463"/>
      <c r="F7" s="463"/>
      <c r="G7" s="463"/>
      <c r="H7" s="463"/>
      <c r="I7" s="463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</row>
    <row r="8" spans="1:25" x14ac:dyDescent="0.25">
      <c r="A8" s="464" t="s">
        <v>4</v>
      </c>
      <c r="B8" s="464" t="s">
        <v>5</v>
      </c>
      <c r="C8" s="465" t="s">
        <v>6</v>
      </c>
      <c r="D8" s="467" t="s">
        <v>7</v>
      </c>
      <c r="E8" s="464" t="s">
        <v>8</v>
      </c>
      <c r="F8" s="468" t="s">
        <v>9</v>
      </c>
      <c r="G8" s="464" t="s">
        <v>10</v>
      </c>
      <c r="H8" s="467" t="s">
        <v>11</v>
      </c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4" t="s">
        <v>33</v>
      </c>
      <c r="Y8" s="474"/>
    </row>
    <row r="9" spans="1:25" x14ac:dyDescent="0.25">
      <c r="A9" s="464"/>
      <c r="B9" s="464"/>
      <c r="C9" s="472"/>
      <c r="D9" s="467"/>
      <c r="E9" s="464"/>
      <c r="F9" s="473"/>
      <c r="G9" s="464"/>
      <c r="H9" s="467" t="s">
        <v>13</v>
      </c>
      <c r="I9" s="467"/>
      <c r="J9" s="467"/>
      <c r="K9" s="467"/>
      <c r="L9" s="467" t="s">
        <v>14</v>
      </c>
      <c r="M9" s="467"/>
      <c r="N9" s="467"/>
      <c r="O9" s="467"/>
      <c r="P9" s="467" t="s">
        <v>15</v>
      </c>
      <c r="Q9" s="467"/>
      <c r="R9" s="467"/>
      <c r="S9" s="467"/>
      <c r="T9" s="467" t="s">
        <v>16</v>
      </c>
      <c r="U9" s="467"/>
      <c r="V9" s="467"/>
      <c r="W9" s="467"/>
      <c r="X9" s="467" t="s">
        <v>125</v>
      </c>
      <c r="Y9" s="467"/>
    </row>
    <row r="10" spans="1:25" x14ac:dyDescent="0.25">
      <c r="A10" s="464"/>
      <c r="B10" s="464"/>
      <c r="C10" s="472"/>
      <c r="D10" s="467"/>
      <c r="E10" s="464"/>
      <c r="F10" s="473"/>
      <c r="G10" s="464"/>
      <c r="H10" s="464" t="s">
        <v>17</v>
      </c>
      <c r="I10" s="464"/>
      <c r="J10" s="464"/>
      <c r="K10" s="52"/>
      <c r="L10" s="464" t="s">
        <v>17</v>
      </c>
      <c r="M10" s="464"/>
      <c r="N10" s="464"/>
      <c r="O10" s="52"/>
      <c r="P10" s="464" t="s">
        <v>17</v>
      </c>
      <c r="Q10" s="464"/>
      <c r="R10" s="464"/>
      <c r="S10" s="52"/>
      <c r="T10" s="464" t="s">
        <v>17</v>
      </c>
      <c r="U10" s="464"/>
      <c r="V10" s="464"/>
      <c r="W10" s="52"/>
      <c r="X10" s="464" t="s">
        <v>34</v>
      </c>
      <c r="Y10" s="464" t="s">
        <v>18</v>
      </c>
    </row>
    <row r="11" spans="1:25" x14ac:dyDescent="0.25">
      <c r="A11" s="464"/>
      <c r="B11" s="464"/>
      <c r="C11" s="472"/>
      <c r="D11" s="467"/>
      <c r="E11" s="464"/>
      <c r="F11" s="473"/>
      <c r="G11" s="464"/>
      <c r="H11" s="50">
        <v>1</v>
      </c>
      <c r="I11" s="50">
        <v>2</v>
      </c>
      <c r="J11" s="52">
        <v>3</v>
      </c>
      <c r="K11" s="52" t="s">
        <v>19</v>
      </c>
      <c r="L11" s="50">
        <v>4</v>
      </c>
      <c r="M11" s="50">
        <v>5</v>
      </c>
      <c r="N11" s="52">
        <v>6</v>
      </c>
      <c r="O11" s="52" t="s">
        <v>19</v>
      </c>
      <c r="P11" s="50">
        <v>7</v>
      </c>
      <c r="Q11" s="50">
        <v>8</v>
      </c>
      <c r="R11" s="52">
        <v>9</v>
      </c>
      <c r="S11" s="52" t="s">
        <v>19</v>
      </c>
      <c r="T11" s="50">
        <v>10</v>
      </c>
      <c r="U11" s="50">
        <v>11</v>
      </c>
      <c r="V11" s="52">
        <v>12</v>
      </c>
      <c r="W11" s="52" t="s">
        <v>19</v>
      </c>
      <c r="X11" s="464"/>
      <c r="Y11" s="464"/>
    </row>
    <row r="12" spans="1:25" x14ac:dyDescent="0.25">
      <c r="A12" s="192"/>
      <c r="B12" s="192" t="s">
        <v>60</v>
      </c>
      <c r="C12" s="195" t="s">
        <v>105</v>
      </c>
      <c r="D12" s="194">
        <v>2</v>
      </c>
      <c r="E12" s="292">
        <v>17</v>
      </c>
      <c r="F12" s="51">
        <f>H12+I12+J12+L12+M12+N12+P12+Q12+R12+T12+U12+V12</f>
        <v>17</v>
      </c>
      <c r="G12" s="200" t="s">
        <v>75</v>
      </c>
      <c r="H12" s="292"/>
      <c r="I12" s="292">
        <v>1</v>
      </c>
      <c r="J12" s="293">
        <v>2</v>
      </c>
      <c r="K12" s="294">
        <f>SUM(H12:J12)*100/F12</f>
        <v>17.647058823529413</v>
      </c>
      <c r="L12" s="295"/>
      <c r="M12" s="295"/>
      <c r="N12" s="296">
        <v>2</v>
      </c>
      <c r="O12" s="294">
        <f>SUM(L12:N12)*100/F12</f>
        <v>11.764705882352942</v>
      </c>
      <c r="P12" s="295">
        <v>3</v>
      </c>
      <c r="Q12" s="295">
        <v>2</v>
      </c>
      <c r="R12" s="296">
        <v>4</v>
      </c>
      <c r="S12" s="294">
        <f>SUM(P12:R12)*100/F12</f>
        <v>52.941176470588232</v>
      </c>
      <c r="T12" s="295">
        <v>3</v>
      </c>
      <c r="U12" s="295"/>
      <c r="V12" s="28"/>
      <c r="W12" s="43">
        <f>SUM(T12:V12)*100/F12</f>
        <v>17.647058823529413</v>
      </c>
      <c r="X12" s="196">
        <f>((1*H12)+(2*I12)+(3*J12)+(4*L12)+(5*M12)+(6*N12)+(7*P12)+(8*Q12)+(9*R12)+(10*T12)+(11*U12)+(12*V12))/F12</f>
        <v>7.2352941176470589</v>
      </c>
      <c r="Y12" s="197">
        <f>S12+W12</f>
        <v>70.588235294117652</v>
      </c>
    </row>
    <row r="13" spans="1:25" x14ac:dyDescent="0.25">
      <c r="A13" s="278"/>
      <c r="B13" s="278" t="s">
        <v>60</v>
      </c>
      <c r="C13" s="195" t="s">
        <v>109</v>
      </c>
      <c r="D13" s="194">
        <v>3</v>
      </c>
      <c r="E13" s="292">
        <v>18</v>
      </c>
      <c r="F13" s="51">
        <f>H13+I13+J13+L13+M13+N13+P13+Q13+R13+T13+U13+V13</f>
        <v>18</v>
      </c>
      <c r="G13" s="200" t="s">
        <v>75</v>
      </c>
      <c r="H13" s="292"/>
      <c r="I13" s="292">
        <v>1</v>
      </c>
      <c r="J13" s="293">
        <v>1</v>
      </c>
      <c r="K13" s="294">
        <f>SUM(H13:J13)*100/F13</f>
        <v>11.111111111111111</v>
      </c>
      <c r="L13" s="295">
        <v>1</v>
      </c>
      <c r="M13" s="295"/>
      <c r="N13" s="296">
        <v>4</v>
      </c>
      <c r="O13" s="294">
        <f>SUM(L13:N13)*100/F13</f>
        <v>27.777777777777779</v>
      </c>
      <c r="P13" s="295">
        <v>1</v>
      </c>
      <c r="Q13" s="295">
        <v>4</v>
      </c>
      <c r="R13" s="296">
        <v>4</v>
      </c>
      <c r="S13" s="294">
        <f>SUM(P13:R13)*100/F13</f>
        <v>50</v>
      </c>
      <c r="T13" s="295">
        <v>2</v>
      </c>
      <c r="U13" s="295"/>
      <c r="V13" s="28"/>
      <c r="W13" s="43">
        <f>SUM(T13:V13)*100/F13</f>
        <v>11.111111111111111</v>
      </c>
      <c r="X13" s="196">
        <f>((1*H13)+(2*I13)+(3*J13)+(4*L13)+(5*M13)+(6*N13)+(7*P13)+(8*Q13)+(9*R13)+(10*T13)+(11*U13)+(12*V13))/F13</f>
        <v>7.1111111111111107</v>
      </c>
      <c r="Y13" s="197">
        <f>S13+W13</f>
        <v>61.111111111111114</v>
      </c>
    </row>
    <row r="14" spans="1:25" x14ac:dyDescent="0.25">
      <c r="A14" s="402"/>
      <c r="B14" s="402" t="s">
        <v>60</v>
      </c>
      <c r="C14" s="195" t="s">
        <v>119</v>
      </c>
      <c r="D14" s="194">
        <v>4</v>
      </c>
      <c r="E14" s="292">
        <v>17</v>
      </c>
      <c r="F14" s="51">
        <f>H14+I14+J14+L14+M14+N14+P14+Q14+R14+T14+U14+V14</f>
        <v>17</v>
      </c>
      <c r="G14" s="200" t="s">
        <v>75</v>
      </c>
      <c r="H14" s="292"/>
      <c r="I14" s="292"/>
      <c r="J14" s="293">
        <v>2</v>
      </c>
      <c r="K14" s="294">
        <f>SUM(H14:J14)*100/F14</f>
        <v>11.764705882352942</v>
      </c>
      <c r="L14" s="295"/>
      <c r="M14" s="295">
        <v>1</v>
      </c>
      <c r="N14" s="296">
        <v>3</v>
      </c>
      <c r="O14" s="294">
        <f>SUM(L14:N14)*100/F14</f>
        <v>23.529411764705884</v>
      </c>
      <c r="P14" s="295">
        <v>2</v>
      </c>
      <c r="Q14" s="295">
        <v>2</v>
      </c>
      <c r="R14" s="296">
        <v>5</v>
      </c>
      <c r="S14" s="294">
        <f>SUM(P14:R14)*100/F14</f>
        <v>52.941176470588232</v>
      </c>
      <c r="T14" s="295">
        <v>2</v>
      </c>
      <c r="U14" s="295"/>
      <c r="V14" s="28"/>
      <c r="W14" s="43">
        <f>SUM(T14:V14)*100/F14</f>
        <v>11.764705882352942</v>
      </c>
      <c r="X14" s="196">
        <f>((1*H14)+(2*I14)+(3*J14)+(4*L14)+(5*M14)+(6*N14)+(7*P14)+(8*Q14)+(9*R14)+(10*T14)+(11*U14)+(12*V14))/F14</f>
        <v>7.2941176470588234</v>
      </c>
      <c r="Y14" s="197">
        <f>S14+W14</f>
        <v>64.705882352941174</v>
      </c>
    </row>
    <row r="15" spans="1:25" x14ac:dyDescent="0.25">
      <c r="A15" s="278"/>
      <c r="B15" s="278"/>
      <c r="C15" s="195"/>
      <c r="D15" s="194"/>
      <c r="E15" s="292"/>
      <c r="F15" s="51"/>
      <c r="G15" s="200"/>
      <c r="H15" s="292"/>
      <c r="I15" s="292"/>
      <c r="J15" s="293"/>
      <c r="K15" s="294"/>
      <c r="L15" s="295"/>
      <c r="M15" s="295"/>
      <c r="N15" s="296"/>
      <c r="O15" s="294"/>
      <c r="P15" s="295"/>
      <c r="Q15" s="295"/>
      <c r="R15" s="296"/>
      <c r="S15" s="294"/>
      <c r="T15" s="295"/>
      <c r="U15" s="295"/>
      <c r="V15" s="28"/>
      <c r="W15" s="43"/>
      <c r="X15" s="124">
        <f>X14-X13</f>
        <v>0.18300653594771266</v>
      </c>
      <c r="Y15" s="124">
        <f>Y14-Y13</f>
        <v>3.5947712418300597</v>
      </c>
    </row>
    <row r="16" spans="1:25" x14ac:dyDescent="0.25">
      <c r="A16" s="137"/>
      <c r="B16" s="167" t="s">
        <v>98</v>
      </c>
      <c r="C16" s="168" t="s">
        <v>99</v>
      </c>
      <c r="D16" s="169">
        <v>2</v>
      </c>
      <c r="E16" s="297">
        <v>17</v>
      </c>
      <c r="F16" s="138">
        <f>H16+I16+J16+L16+M16+N16+P16+Q16+R16+T16+U16+V16</f>
        <v>17</v>
      </c>
      <c r="G16" s="167" t="s">
        <v>75</v>
      </c>
      <c r="H16" s="297"/>
      <c r="I16" s="297"/>
      <c r="J16" s="298"/>
      <c r="K16" s="299">
        <f>SUM(H16:J16)*100/E16</f>
        <v>0</v>
      </c>
      <c r="L16" s="297"/>
      <c r="M16" s="297">
        <v>2</v>
      </c>
      <c r="N16" s="298">
        <v>2</v>
      </c>
      <c r="O16" s="299">
        <f>SUM(L16:N16)*100/E16</f>
        <v>23.529411764705884</v>
      </c>
      <c r="P16" s="297">
        <v>3</v>
      </c>
      <c r="Q16" s="297">
        <v>2</v>
      </c>
      <c r="R16" s="298">
        <v>3</v>
      </c>
      <c r="S16" s="299">
        <f>SUM(P16:R16)*100/E16</f>
        <v>47.058823529411768</v>
      </c>
      <c r="T16" s="297">
        <v>5</v>
      </c>
      <c r="U16" s="297"/>
      <c r="V16" s="147"/>
      <c r="W16" s="160">
        <f>SUM(T16:V16)*100/E16</f>
        <v>29.411764705882351</v>
      </c>
      <c r="X16" s="155">
        <f>((1*H16)+(2*I16)+(3*J16)+(4*L16)+(5*M16)+(6*N16)+(7*P16)+(8*Q16)+(9*R16)+(10*T16)+(11*U16)+(12*V16))/F16</f>
        <v>8</v>
      </c>
      <c r="Y16" s="156">
        <f>S16+W16</f>
        <v>76.470588235294116</v>
      </c>
    </row>
    <row r="17" spans="1:25" x14ac:dyDescent="0.25">
      <c r="A17" s="137"/>
      <c r="B17" s="167" t="s">
        <v>98</v>
      </c>
      <c r="C17" s="195" t="s">
        <v>105</v>
      </c>
      <c r="D17" s="194">
        <v>3</v>
      </c>
      <c r="E17" s="292">
        <v>18</v>
      </c>
      <c r="F17" s="51">
        <f>H17+I17+J17+L17+M17+N17+P17+Q17+R17+T17+U17+V17</f>
        <v>18</v>
      </c>
      <c r="G17" s="200" t="s">
        <v>75</v>
      </c>
      <c r="H17" s="292"/>
      <c r="I17" s="292"/>
      <c r="J17" s="293">
        <v>1</v>
      </c>
      <c r="K17" s="294">
        <f>SUM(H17:J17)*100/F17</f>
        <v>5.5555555555555554</v>
      </c>
      <c r="L17" s="295"/>
      <c r="M17" s="295"/>
      <c r="N17" s="296">
        <v>4</v>
      </c>
      <c r="O17" s="294">
        <f>SUM(L17:N17)*100/F17</f>
        <v>22.222222222222221</v>
      </c>
      <c r="P17" s="295">
        <v>4</v>
      </c>
      <c r="Q17" s="295">
        <v>2</v>
      </c>
      <c r="R17" s="296">
        <v>4</v>
      </c>
      <c r="S17" s="294">
        <f>SUM(P17:R17)*100/F17</f>
        <v>55.555555555555557</v>
      </c>
      <c r="T17" s="295">
        <v>3</v>
      </c>
      <c r="U17" s="295"/>
      <c r="V17" s="28"/>
      <c r="W17" s="43">
        <f>SUM(T17:V17)*100/F16</f>
        <v>17.647058823529413</v>
      </c>
      <c r="X17" s="196">
        <f>((1*H17)+(2*I17)+(3*J17)+(4*L17)+(5*M17)+(6*N17)+(7*P17)+(8*Q17)+(9*R17)+(10*T17)+(11*U17)+(12*V17))/F17</f>
        <v>7.6111111111111107</v>
      </c>
      <c r="Y17" s="197">
        <f>S17+W17</f>
        <v>73.202614379084963</v>
      </c>
    </row>
    <row r="18" spans="1:25" x14ac:dyDescent="0.25">
      <c r="A18" s="137"/>
      <c r="B18" s="167" t="s">
        <v>98</v>
      </c>
      <c r="C18" s="195" t="s">
        <v>109</v>
      </c>
      <c r="D18" s="194">
        <v>4</v>
      </c>
      <c r="E18" s="292">
        <v>18</v>
      </c>
      <c r="F18" s="51">
        <f>H18+I18+J18+L18+M18+N18+P18+Q18+R18+T18+U18+V18</f>
        <v>18</v>
      </c>
      <c r="G18" s="200" t="s">
        <v>75</v>
      </c>
      <c r="H18" s="292"/>
      <c r="I18" s="292"/>
      <c r="J18" s="293"/>
      <c r="K18" s="294">
        <f>SUM(H18:J18)*100/F18</f>
        <v>0</v>
      </c>
      <c r="L18" s="295">
        <v>1</v>
      </c>
      <c r="M18" s="295">
        <v>1</v>
      </c>
      <c r="N18" s="296">
        <v>5</v>
      </c>
      <c r="O18" s="294">
        <f>SUM(L18:N18)*100/F18</f>
        <v>38.888888888888886</v>
      </c>
      <c r="P18" s="295">
        <v>3</v>
      </c>
      <c r="Q18" s="295">
        <v>3</v>
      </c>
      <c r="R18" s="296">
        <v>3</v>
      </c>
      <c r="S18" s="294">
        <f>SUM(P18:R18)*100/F18</f>
        <v>50</v>
      </c>
      <c r="T18" s="295">
        <v>2</v>
      </c>
      <c r="U18" s="295"/>
      <c r="V18" s="28"/>
      <c r="W18" s="43">
        <f>SUM(T18:V18)*100/F17</f>
        <v>11.111111111111111</v>
      </c>
      <c r="X18" s="196">
        <f>((1*H18)+(2*I18)+(3*J18)+(4*L18)+(5*M18)+(6*N18)+(7*P18)+(8*Q18)+(9*R18)+(10*T18)+(11*U18)+(12*V18))/F18</f>
        <v>7.2777777777777777</v>
      </c>
      <c r="Y18" s="197">
        <f>S18+W18</f>
        <v>61.111111111111114</v>
      </c>
    </row>
    <row r="19" spans="1:25" x14ac:dyDescent="0.25">
      <c r="A19" s="137"/>
      <c r="B19" s="418" t="s">
        <v>68</v>
      </c>
      <c r="C19" s="195" t="s">
        <v>119</v>
      </c>
      <c r="D19" s="194">
        <v>5</v>
      </c>
      <c r="E19" s="292">
        <v>17</v>
      </c>
      <c r="F19" s="51">
        <f>H19+I19+J19+L19+M19+N19+P19+Q19+R19+T19+U19+V19</f>
        <v>17</v>
      </c>
      <c r="G19" s="200" t="s">
        <v>75</v>
      </c>
      <c r="H19" s="292"/>
      <c r="I19" s="292"/>
      <c r="J19" s="293">
        <v>1</v>
      </c>
      <c r="K19" s="294">
        <f>SUM(H19:J19)*100/F19</f>
        <v>5.882352941176471</v>
      </c>
      <c r="L19" s="295"/>
      <c r="M19" s="295"/>
      <c r="N19" s="296">
        <v>5</v>
      </c>
      <c r="O19" s="294">
        <f>SUM(L19:N19)*100/F19</f>
        <v>29.411764705882351</v>
      </c>
      <c r="P19" s="295">
        <v>6</v>
      </c>
      <c r="Q19" s="295">
        <v>4</v>
      </c>
      <c r="R19" s="296">
        <v>1</v>
      </c>
      <c r="S19" s="294">
        <f>SUM(P19:R19)*100/F19</f>
        <v>64.705882352941174</v>
      </c>
      <c r="T19" s="295"/>
      <c r="U19" s="295"/>
      <c r="V19" s="28"/>
      <c r="W19" s="43">
        <f>SUM(T19:V19)*100/F18</f>
        <v>0</v>
      </c>
      <c r="X19" s="196">
        <f>((1*H19)+(2*I19)+(3*J19)+(4*L19)+(5*M19)+(6*N19)+(7*P19)+(8*Q19)+(9*R19)+(10*T19)+(11*U19)+(12*V19))/F19</f>
        <v>6.8235294117647056</v>
      </c>
      <c r="Y19" s="197">
        <f>S19+W19</f>
        <v>64.705882352941174</v>
      </c>
    </row>
    <row r="20" spans="1:25" x14ac:dyDescent="0.25">
      <c r="A20" s="137"/>
      <c r="B20" s="201"/>
      <c r="C20" s="202"/>
      <c r="D20" s="203"/>
      <c r="E20" s="295"/>
      <c r="F20" s="204"/>
      <c r="G20" s="201"/>
      <c r="H20" s="295"/>
      <c r="I20" s="295"/>
      <c r="J20" s="296"/>
      <c r="K20" s="300"/>
      <c r="L20" s="295"/>
      <c r="M20" s="295"/>
      <c r="N20" s="296"/>
      <c r="O20" s="300"/>
      <c r="P20" s="295"/>
      <c r="Q20" s="295"/>
      <c r="R20" s="296"/>
      <c r="S20" s="300"/>
      <c r="T20" s="295"/>
      <c r="U20" s="295"/>
      <c r="V20" s="28"/>
      <c r="W20" s="60"/>
      <c r="X20" s="124">
        <f>X19-X18</f>
        <v>-0.45424836601307206</v>
      </c>
      <c r="Y20" s="124">
        <f>Y19-Y18</f>
        <v>3.5947712418300597</v>
      </c>
    </row>
    <row r="21" spans="1:25" x14ac:dyDescent="0.25">
      <c r="A21" s="56"/>
      <c r="B21" s="57" t="s">
        <v>74</v>
      </c>
      <c r="C21" s="37" t="s">
        <v>20</v>
      </c>
      <c r="D21" s="58">
        <v>2</v>
      </c>
      <c r="E21" s="292">
        <v>24</v>
      </c>
      <c r="F21" s="59">
        <f>H21+I21+J21+L21+M21+N21+P21+Q21+R21+T21+U21+V21</f>
        <v>24</v>
      </c>
      <c r="G21" s="57" t="s">
        <v>75</v>
      </c>
      <c r="H21" s="292"/>
      <c r="I21" s="292"/>
      <c r="J21" s="293">
        <v>1</v>
      </c>
      <c r="K21" s="300">
        <f>SUM(H21:J21)*100/E21</f>
        <v>4.166666666666667</v>
      </c>
      <c r="L21" s="295">
        <v>1</v>
      </c>
      <c r="M21" s="295">
        <v>3</v>
      </c>
      <c r="N21" s="296">
        <v>4</v>
      </c>
      <c r="O21" s="300">
        <f>SUM(L21:N21)*100/E21</f>
        <v>33.333333333333336</v>
      </c>
      <c r="P21" s="295">
        <v>2</v>
      </c>
      <c r="Q21" s="295">
        <v>6</v>
      </c>
      <c r="R21" s="296">
        <v>3</v>
      </c>
      <c r="S21" s="300">
        <f>SUM(P21:R21)*100/E21</f>
        <v>45.833333333333336</v>
      </c>
      <c r="T21" s="295">
        <v>2</v>
      </c>
      <c r="U21" s="295">
        <v>2</v>
      </c>
      <c r="V21" s="28"/>
      <c r="W21" s="60">
        <f>SUM(T21:V21)*100/E21</f>
        <v>16.666666666666668</v>
      </c>
      <c r="X21" s="62">
        <f>((1*H21)+(2*I21)+(3*J21)+(4*L21)+(5*M21)+(6*N21)+(7*P21)+(8*Q21)+(9*R21)+(10*T21)+(11*U21)+(12*V21))/F21</f>
        <v>7.375</v>
      </c>
      <c r="Y21" s="63">
        <f>S21+W21</f>
        <v>62.5</v>
      </c>
    </row>
    <row r="22" spans="1:25" x14ac:dyDescent="0.25">
      <c r="A22" s="136"/>
      <c r="B22" s="57" t="s">
        <v>74</v>
      </c>
      <c r="C22" s="140" t="s">
        <v>99</v>
      </c>
      <c r="D22" s="158">
        <v>3</v>
      </c>
      <c r="E22" s="297">
        <v>21</v>
      </c>
      <c r="F22" s="59">
        <f>H22+I22+J22+L22+M22+N22+P22+Q22+R22+T22+U22+V22</f>
        <v>21</v>
      </c>
      <c r="G22" s="166" t="s">
        <v>75</v>
      </c>
      <c r="H22" s="297"/>
      <c r="I22" s="297"/>
      <c r="J22" s="298">
        <v>1</v>
      </c>
      <c r="K22" s="299">
        <f>SUM(H22:J22)*100/E22</f>
        <v>4.7619047619047619</v>
      </c>
      <c r="L22" s="297">
        <v>1</v>
      </c>
      <c r="M22" s="297">
        <v>1</v>
      </c>
      <c r="N22" s="298">
        <v>4</v>
      </c>
      <c r="O22" s="299">
        <f>SUM(L22:N22)*100/E22</f>
        <v>28.571428571428573</v>
      </c>
      <c r="P22" s="297">
        <v>4</v>
      </c>
      <c r="Q22" s="297">
        <v>4</v>
      </c>
      <c r="R22" s="298">
        <v>4</v>
      </c>
      <c r="S22" s="299">
        <f>SUM(P22:R22)*100/E22</f>
        <v>57.142857142857146</v>
      </c>
      <c r="T22" s="297">
        <v>1</v>
      </c>
      <c r="U22" s="297">
        <v>1</v>
      </c>
      <c r="V22" s="147"/>
      <c r="W22" s="160">
        <f>SUM(T22:V22)*100/E22</f>
        <v>9.5238095238095237</v>
      </c>
      <c r="X22" s="155">
        <f>((1*H22)+(2*I22)+(3*J22)+(4*L22)+(5*M22)+(6*N22)+(7*P22)+(8*Q22)+(9*R22)+(10*T22)+(11*U22)+(12*V22))/F22</f>
        <v>7.2857142857142856</v>
      </c>
      <c r="Y22" s="156">
        <f>S22+W22</f>
        <v>66.666666666666671</v>
      </c>
    </row>
    <row r="23" spans="1:25" x14ac:dyDescent="0.25">
      <c r="A23" s="193"/>
      <c r="B23" s="57" t="s">
        <v>74</v>
      </c>
      <c r="C23" s="195" t="s">
        <v>105</v>
      </c>
      <c r="D23" s="194">
        <v>4</v>
      </c>
      <c r="E23" s="292">
        <v>21</v>
      </c>
      <c r="F23" s="51">
        <f>H23+I23+J23+L23+M23+N23+P23+Q23+R23+T23+U23+V23</f>
        <v>21</v>
      </c>
      <c r="G23" s="200" t="s">
        <v>75</v>
      </c>
      <c r="H23" s="292"/>
      <c r="I23" s="292"/>
      <c r="J23" s="293">
        <v>2</v>
      </c>
      <c r="K23" s="294">
        <f>SUM(H23:J23)*100/F23</f>
        <v>9.5238095238095237</v>
      </c>
      <c r="L23" s="295"/>
      <c r="M23" s="295"/>
      <c r="N23" s="296">
        <v>5</v>
      </c>
      <c r="O23" s="294">
        <f>SUM(L23:N23)*100/F23</f>
        <v>23.80952380952381</v>
      </c>
      <c r="P23" s="295">
        <v>4</v>
      </c>
      <c r="Q23" s="295">
        <v>4</v>
      </c>
      <c r="R23" s="296">
        <v>2</v>
      </c>
      <c r="S23" s="294">
        <f>SUM(P23:R23)*100/F23</f>
        <v>47.61904761904762</v>
      </c>
      <c r="T23" s="295">
        <v>3</v>
      </c>
      <c r="U23" s="295">
        <v>1</v>
      </c>
      <c r="V23" s="28"/>
      <c r="W23" s="43">
        <f>SUM(T23:V23)*100/F22</f>
        <v>19.047619047619047</v>
      </c>
      <c r="X23" s="196">
        <f>((1*H23)+(2*I23)+(3*J23)+(4*L23)+(5*M23)+(6*N23)+(7*P23)+(8*Q23)+(9*R23)+(10*T23)+(11*U23)+(12*V23))/F23</f>
        <v>7.3809523809523814</v>
      </c>
      <c r="Y23" s="197">
        <f>S23+W23</f>
        <v>66.666666666666671</v>
      </c>
    </row>
    <row r="24" spans="1:25" x14ac:dyDescent="0.25">
      <c r="A24" s="279"/>
      <c r="B24" s="283" t="s">
        <v>67</v>
      </c>
      <c r="C24" s="195" t="s">
        <v>109</v>
      </c>
      <c r="D24" s="194">
        <v>5</v>
      </c>
      <c r="E24" s="292">
        <v>23</v>
      </c>
      <c r="F24" s="51">
        <f>H24+I24+J24+L24+M24+N24+P24+Q24+R24+T24+U24+V24</f>
        <v>23</v>
      </c>
      <c r="G24" s="200" t="s">
        <v>75</v>
      </c>
      <c r="H24" s="292"/>
      <c r="I24" s="292"/>
      <c r="J24" s="293">
        <v>3</v>
      </c>
      <c r="K24" s="294">
        <f>SUM(H24:J24)*100/F24</f>
        <v>13.043478260869565</v>
      </c>
      <c r="L24" s="295"/>
      <c r="M24" s="295">
        <v>1</v>
      </c>
      <c r="N24" s="296">
        <v>5</v>
      </c>
      <c r="O24" s="294">
        <f>SUM(L24:N24)*100/F24</f>
        <v>26.086956521739129</v>
      </c>
      <c r="P24" s="295">
        <v>3</v>
      </c>
      <c r="Q24" s="295">
        <v>6</v>
      </c>
      <c r="R24" s="296">
        <v>2</v>
      </c>
      <c r="S24" s="294">
        <f>SUM(P24:R24)*100/F24</f>
        <v>47.826086956521742</v>
      </c>
      <c r="T24" s="295">
        <v>3</v>
      </c>
      <c r="U24" s="295"/>
      <c r="V24" s="28"/>
      <c r="W24" s="43">
        <f>SUM(T24:V24)*100/F23</f>
        <v>14.285714285714286</v>
      </c>
      <c r="X24" s="196">
        <f>((1*H24)+(2*I24)+(3*J24)+(4*L24)+(5*M24)+(6*N24)+(7*P24)+(8*Q24)+(9*R24)+(10*T24)+(11*U24)+(12*V24))/F24</f>
        <v>7</v>
      </c>
      <c r="Y24" s="197">
        <f>S24+W24</f>
        <v>62.111801242236027</v>
      </c>
    </row>
    <row r="25" spans="1:25" x14ac:dyDescent="0.25">
      <c r="A25" s="403"/>
      <c r="B25" s="283" t="s">
        <v>67</v>
      </c>
      <c r="C25" s="195" t="s">
        <v>119</v>
      </c>
      <c r="D25" s="194">
        <v>6</v>
      </c>
      <c r="E25" s="292">
        <v>21</v>
      </c>
      <c r="F25" s="51">
        <f>H25+I25+J25+L25+M25+N25+P25+Q25+R25+T25+U25+V25</f>
        <v>21</v>
      </c>
      <c r="G25" s="200" t="s">
        <v>75</v>
      </c>
      <c r="H25" s="292"/>
      <c r="I25" s="292"/>
      <c r="J25" s="293">
        <v>2</v>
      </c>
      <c r="K25" s="294">
        <f>SUM(H25:J25)*100/F25</f>
        <v>9.5238095238095237</v>
      </c>
      <c r="L25" s="295">
        <v>1</v>
      </c>
      <c r="M25" s="295">
        <v>4</v>
      </c>
      <c r="N25" s="296">
        <v>3</v>
      </c>
      <c r="O25" s="294">
        <f>SUM(L25:N25)*100/F25</f>
        <v>38.095238095238095</v>
      </c>
      <c r="P25" s="295">
        <v>3</v>
      </c>
      <c r="Q25" s="295">
        <v>3</v>
      </c>
      <c r="R25" s="296">
        <v>4</v>
      </c>
      <c r="S25" s="294">
        <f>SUM(P25:R25)*100/F25</f>
        <v>47.61904761904762</v>
      </c>
      <c r="T25" s="295">
        <v>1</v>
      </c>
      <c r="U25" s="295"/>
      <c r="V25" s="28"/>
      <c r="W25" s="43">
        <f>SUM(T25:V25)*100/F24</f>
        <v>4.3478260869565215</v>
      </c>
      <c r="X25" s="196">
        <f>((1*H25)+(2*I25)+(3*J25)+(4*L25)+(5*M25)+(6*N25)+(7*P25)+(8*Q25)+(9*R25)+(10*T25)+(11*U25)+(12*V25))/F25</f>
        <v>6.6190476190476186</v>
      </c>
      <c r="Y25" s="197">
        <f>S25+W25</f>
        <v>51.966873706004144</v>
      </c>
    </row>
    <row r="26" spans="1:25" x14ac:dyDescent="0.25">
      <c r="A26" s="58"/>
      <c r="B26" s="64"/>
      <c r="C26" s="202"/>
      <c r="D26" s="203"/>
      <c r="E26" s="295"/>
      <c r="F26" s="204"/>
      <c r="G26" s="201"/>
      <c r="H26" s="295"/>
      <c r="I26" s="295"/>
      <c r="J26" s="296"/>
      <c r="K26" s="300"/>
      <c r="L26" s="295"/>
      <c r="M26" s="295"/>
      <c r="N26" s="296"/>
      <c r="O26" s="300"/>
      <c r="P26" s="295"/>
      <c r="Q26" s="295"/>
      <c r="R26" s="296"/>
      <c r="S26" s="300"/>
      <c r="T26" s="295"/>
      <c r="U26" s="295"/>
      <c r="V26" s="28"/>
      <c r="W26" s="60"/>
      <c r="X26" s="124">
        <f>X25-X24</f>
        <v>-0.38095238095238138</v>
      </c>
      <c r="Y26" s="124">
        <f>Y25-Y24</f>
        <v>-10.144927536231883</v>
      </c>
    </row>
    <row r="27" spans="1:25" x14ac:dyDescent="0.25">
      <c r="A27" s="58"/>
      <c r="B27" s="64" t="s">
        <v>56</v>
      </c>
      <c r="C27" s="37" t="s">
        <v>20</v>
      </c>
      <c r="D27" s="58">
        <v>3</v>
      </c>
      <c r="E27" s="293">
        <v>10</v>
      </c>
      <c r="F27" s="59">
        <f>H27+I27+J27+L27+M27+N27+P27+Q27+R27+T27+U27+V27</f>
        <v>10</v>
      </c>
      <c r="G27" s="64" t="s">
        <v>35</v>
      </c>
      <c r="H27" s="301"/>
      <c r="I27" s="301"/>
      <c r="J27" s="301"/>
      <c r="K27" s="300">
        <f>SUM(H27:J27)*100/E27</f>
        <v>0</v>
      </c>
      <c r="L27" s="301">
        <v>1</v>
      </c>
      <c r="M27" s="301">
        <v>1</v>
      </c>
      <c r="N27" s="301">
        <v>1</v>
      </c>
      <c r="O27" s="300">
        <f>SUM(L27:N27)*100/E27</f>
        <v>30</v>
      </c>
      <c r="P27" s="301">
        <v>3</v>
      </c>
      <c r="Q27" s="301"/>
      <c r="R27" s="301">
        <v>2</v>
      </c>
      <c r="S27" s="300">
        <f>SUM(P27:R27)*100/E27</f>
        <v>50</v>
      </c>
      <c r="T27" s="301">
        <v>1</v>
      </c>
      <c r="U27" s="301">
        <v>1</v>
      </c>
      <c r="V27" s="66"/>
      <c r="W27" s="60">
        <f>SUM(T27:V27)*100/E27</f>
        <v>20</v>
      </c>
      <c r="X27" s="62">
        <f>((1*H27)+(2*I27)+(3*J27)+(4*L27)+(5*M27)+(6*N27)+(7*P27)+(8*Q27)+(9*R27)+(10*T27)+(11*U27)+(12*V27))/F27</f>
        <v>7.5</v>
      </c>
      <c r="Y27" s="63">
        <f>S27+W27</f>
        <v>70</v>
      </c>
    </row>
    <row r="28" spans="1:25" x14ac:dyDescent="0.25">
      <c r="A28" s="58"/>
      <c r="B28" s="64" t="s">
        <v>56</v>
      </c>
      <c r="C28" s="140" t="s">
        <v>99</v>
      </c>
      <c r="D28" s="158">
        <v>4</v>
      </c>
      <c r="E28" s="298">
        <v>10</v>
      </c>
      <c r="F28" s="59">
        <f>H28+I28+J28+L28+M28+N28+P28+Q28+R28+T28+U28+V28</f>
        <v>8</v>
      </c>
      <c r="G28" s="152" t="s">
        <v>35</v>
      </c>
      <c r="H28" s="302"/>
      <c r="I28" s="302"/>
      <c r="J28" s="302"/>
      <c r="K28" s="299">
        <f>SUM(H28:J28)*100/E28</f>
        <v>0</v>
      </c>
      <c r="L28" s="302">
        <v>1</v>
      </c>
      <c r="M28" s="302"/>
      <c r="N28" s="302">
        <v>1</v>
      </c>
      <c r="O28" s="299">
        <f>SUM(L28:N28)*100/E28</f>
        <v>20</v>
      </c>
      <c r="P28" s="302">
        <v>2</v>
      </c>
      <c r="Q28" s="302">
        <v>2</v>
      </c>
      <c r="R28" s="302">
        <v>2</v>
      </c>
      <c r="S28" s="299">
        <f>SUM(P28:R28)*100/E28</f>
        <v>60</v>
      </c>
      <c r="T28" s="302"/>
      <c r="U28" s="302"/>
      <c r="V28" s="159"/>
      <c r="W28" s="160">
        <f>SUM(T28:V28)*100/E28</f>
        <v>0</v>
      </c>
      <c r="X28" s="155">
        <f>((1*H28)+(2*I28)+(3*J28)+(4*L28)+(5*M28)+(6*N28)+(7*P28)+(8*Q28)+(9*R28)+(10*T28)+(11*U28)+(12*V28))/F28</f>
        <v>7.25</v>
      </c>
      <c r="Y28" s="156">
        <f>S28+W28</f>
        <v>60</v>
      </c>
    </row>
    <row r="29" spans="1:25" x14ac:dyDescent="0.25">
      <c r="A29" s="58"/>
      <c r="B29" s="275" t="s">
        <v>67</v>
      </c>
      <c r="C29" s="195" t="s">
        <v>105</v>
      </c>
      <c r="D29" s="194">
        <v>5</v>
      </c>
      <c r="E29" s="292">
        <v>10</v>
      </c>
      <c r="F29" s="51">
        <f>H29+I29+J29+L29+M29+N29+P29+Q29+R29+T29+U29+V29</f>
        <v>10</v>
      </c>
      <c r="G29" s="200" t="s">
        <v>75</v>
      </c>
      <c r="H29" s="292"/>
      <c r="I29" s="292">
        <v>1</v>
      </c>
      <c r="J29" s="293"/>
      <c r="K29" s="294">
        <f>SUM(H29:J29)*100/F29</f>
        <v>10</v>
      </c>
      <c r="L29" s="295"/>
      <c r="M29" s="295">
        <v>2</v>
      </c>
      <c r="N29" s="296">
        <v>2</v>
      </c>
      <c r="O29" s="294">
        <f>SUM(L29:N29)*100/F29</f>
        <v>40</v>
      </c>
      <c r="P29" s="295">
        <v>1</v>
      </c>
      <c r="Q29" s="295">
        <v>2</v>
      </c>
      <c r="R29" s="296">
        <v>2</v>
      </c>
      <c r="S29" s="294">
        <f>SUM(P29:R29)*100/F29</f>
        <v>50</v>
      </c>
      <c r="T29" s="295"/>
      <c r="U29" s="295"/>
      <c r="V29" s="28"/>
      <c r="W29" s="43">
        <f>SUM(T29:V29)*100/F28</f>
        <v>0</v>
      </c>
      <c r="X29" s="196">
        <f>((1*H29)+(2*I29)+(3*J29)+(4*L29)+(5*M29)+(6*N29)+(7*P29)+(8*Q29)+(9*R29)+(10*T29)+(11*U29)+(12*V29))/F29</f>
        <v>6.5</v>
      </c>
      <c r="Y29" s="197">
        <f>S29+W29</f>
        <v>50</v>
      </c>
    </row>
    <row r="30" spans="1:25" x14ac:dyDescent="0.25">
      <c r="A30" s="58"/>
      <c r="B30" s="275" t="s">
        <v>67</v>
      </c>
      <c r="C30" s="195" t="s">
        <v>109</v>
      </c>
      <c r="D30" s="194">
        <v>6</v>
      </c>
      <c r="E30" s="292">
        <v>10</v>
      </c>
      <c r="F30" s="51">
        <f>H30+I30+J30+L30+M30+N30+P30+Q30+R30+T30+U30+V30</f>
        <v>10</v>
      </c>
      <c r="G30" s="200" t="s">
        <v>75</v>
      </c>
      <c r="H30" s="292"/>
      <c r="I30" s="292"/>
      <c r="J30" s="293">
        <v>1</v>
      </c>
      <c r="K30" s="294">
        <f>SUM(H30:J30)*100/F30</f>
        <v>10</v>
      </c>
      <c r="L30" s="295">
        <v>2</v>
      </c>
      <c r="M30" s="295"/>
      <c r="N30" s="296">
        <v>2</v>
      </c>
      <c r="O30" s="294">
        <f>SUM(L30:N30)*100/F30</f>
        <v>40</v>
      </c>
      <c r="P30" s="295">
        <v>1</v>
      </c>
      <c r="Q30" s="295">
        <v>2</v>
      </c>
      <c r="R30" s="296">
        <v>2</v>
      </c>
      <c r="S30" s="294">
        <f>SUM(P30:R30)*100/F30</f>
        <v>50</v>
      </c>
      <c r="T30" s="295"/>
      <c r="U30" s="295"/>
      <c r="V30" s="28"/>
      <c r="W30" s="43">
        <f>SUM(T30:V30)*100/F29</f>
        <v>0</v>
      </c>
      <c r="X30" s="196">
        <f>((1*H30)+(2*I30)+(3*J30)+(4*L30)+(5*M30)+(6*N30)+(7*P30)+(8*Q30)+(9*R30)+(10*T30)+(11*U30)+(12*V30))/F30</f>
        <v>6.4</v>
      </c>
      <c r="Y30" s="197">
        <f>S30+W30</f>
        <v>50</v>
      </c>
    </row>
    <row r="31" spans="1:25" x14ac:dyDescent="0.25">
      <c r="A31" s="58"/>
      <c r="B31" s="275" t="s">
        <v>67</v>
      </c>
      <c r="C31" s="195" t="s">
        <v>119</v>
      </c>
      <c r="D31" s="194">
        <v>7</v>
      </c>
      <c r="E31" s="292">
        <v>10</v>
      </c>
      <c r="F31" s="51">
        <f>H31+I31+J31+L31+M31+N31+P31+Q31+R31+T31+U31+V31</f>
        <v>10</v>
      </c>
      <c r="G31" s="200" t="s">
        <v>75</v>
      </c>
      <c r="H31" s="292"/>
      <c r="I31" s="292"/>
      <c r="J31" s="293">
        <v>1</v>
      </c>
      <c r="K31" s="294">
        <f>SUM(H31:J31)*100/F31</f>
        <v>10</v>
      </c>
      <c r="L31" s="295">
        <v>1</v>
      </c>
      <c r="M31" s="295">
        <v>3</v>
      </c>
      <c r="N31" s="296"/>
      <c r="O31" s="294">
        <f>SUM(L31:N31)*100/F31</f>
        <v>40</v>
      </c>
      <c r="P31" s="295">
        <v>2</v>
      </c>
      <c r="Q31" s="295">
        <v>1</v>
      </c>
      <c r="R31" s="296">
        <v>2</v>
      </c>
      <c r="S31" s="294">
        <f>SUM(P31:R31)*100/F31</f>
        <v>50</v>
      </c>
      <c r="T31" s="295"/>
      <c r="U31" s="295"/>
      <c r="V31" s="28"/>
      <c r="W31" s="43">
        <f>SUM(T31:V31)*100/F30</f>
        <v>0</v>
      </c>
      <c r="X31" s="196">
        <f>((1*H31)+(2*I31)+(3*J31)+(4*L31)+(5*M31)+(6*N31)+(7*P31)+(8*Q31)+(9*R31)+(10*T31)+(11*U31)+(12*V31))/F31</f>
        <v>6.2</v>
      </c>
      <c r="Y31" s="197">
        <f>S31+W31</f>
        <v>50</v>
      </c>
    </row>
    <row r="32" spans="1:25" x14ac:dyDescent="0.25">
      <c r="A32" s="58"/>
      <c r="B32" s="64"/>
      <c r="C32" s="202"/>
      <c r="D32" s="203"/>
      <c r="E32" s="295"/>
      <c r="F32" s="204"/>
      <c r="G32" s="201"/>
      <c r="H32" s="295"/>
      <c r="I32" s="295"/>
      <c r="J32" s="296"/>
      <c r="K32" s="300"/>
      <c r="L32" s="295"/>
      <c r="M32" s="295"/>
      <c r="N32" s="296"/>
      <c r="O32" s="300"/>
      <c r="P32" s="295"/>
      <c r="Q32" s="295"/>
      <c r="R32" s="296"/>
      <c r="S32" s="300"/>
      <c r="T32" s="295"/>
      <c r="U32" s="295"/>
      <c r="V32" s="28"/>
      <c r="W32" s="60"/>
      <c r="X32" s="124">
        <f>X31-X30</f>
        <v>-0.20000000000000018</v>
      </c>
      <c r="Y32" s="124">
        <f>Y31-Y30</f>
        <v>0</v>
      </c>
    </row>
    <row r="33" spans="1:26" x14ac:dyDescent="0.25">
      <c r="A33" s="58"/>
      <c r="B33" s="77" t="s">
        <v>60</v>
      </c>
      <c r="C33" s="73" t="s">
        <v>89</v>
      </c>
      <c r="D33" s="74">
        <v>3</v>
      </c>
      <c r="E33" s="312">
        <v>18</v>
      </c>
      <c r="F33" s="59">
        <f t="shared" ref="F33:F38" si="0">H33+I33+J33+L33+M33+N33+P33+Q33+R33+T33+U33+V33</f>
        <v>18</v>
      </c>
      <c r="G33" s="77" t="s">
        <v>35</v>
      </c>
      <c r="H33" s="303"/>
      <c r="I33" s="303"/>
      <c r="J33" s="303"/>
      <c r="K33" s="304">
        <f>SUM(H33:J33)*100/F33</f>
        <v>0</v>
      </c>
      <c r="L33" s="303">
        <v>1</v>
      </c>
      <c r="M33" s="303"/>
      <c r="N33" s="303">
        <v>5</v>
      </c>
      <c r="O33" s="304">
        <f>SUM(L33:N33)*100/F33</f>
        <v>33.333333333333336</v>
      </c>
      <c r="P33" s="303">
        <v>3</v>
      </c>
      <c r="Q33" s="303">
        <v>3</v>
      </c>
      <c r="R33" s="303">
        <v>3</v>
      </c>
      <c r="S33" s="304">
        <f>SUM(P33:R33)*100/F33</f>
        <v>50</v>
      </c>
      <c r="T33" s="303">
        <v>3</v>
      </c>
      <c r="U33" s="303"/>
      <c r="V33" s="108"/>
      <c r="W33" s="111">
        <f>SUM(T33:V33)*100/F33</f>
        <v>16.666666666666668</v>
      </c>
      <c r="X33" s="120">
        <f t="shared" ref="X33:X38" si="1">((1*H33)+(2*I33)+(3*J33)+(4*L33)+(5*M33)+(6*N33)+(7*P33)+(8*Q33)+(9*R33)+(10*T33)+(11*U33)+(12*V33))/F33</f>
        <v>7.5555555555555554</v>
      </c>
      <c r="Y33" s="121">
        <f t="shared" ref="Y33:Y38" si="2">S33+W33</f>
        <v>66.666666666666671</v>
      </c>
    </row>
    <row r="34" spans="1:26" x14ac:dyDescent="0.25">
      <c r="A34" s="58"/>
      <c r="B34" s="64" t="s">
        <v>60</v>
      </c>
      <c r="C34" s="37" t="s">
        <v>20</v>
      </c>
      <c r="D34" s="58">
        <v>4</v>
      </c>
      <c r="E34" s="293">
        <v>18</v>
      </c>
      <c r="F34" s="59">
        <f t="shared" si="0"/>
        <v>18</v>
      </c>
      <c r="G34" s="64" t="s">
        <v>35</v>
      </c>
      <c r="H34" s="301"/>
      <c r="I34" s="301"/>
      <c r="J34" s="301"/>
      <c r="K34" s="300">
        <f>SUM(H34:J34)*100/E34</f>
        <v>0</v>
      </c>
      <c r="L34" s="301"/>
      <c r="M34" s="301">
        <v>1</v>
      </c>
      <c r="N34" s="301">
        <v>2</v>
      </c>
      <c r="O34" s="300">
        <f>SUM(L34:N34)*100/E34</f>
        <v>16.666666666666668</v>
      </c>
      <c r="P34" s="301">
        <v>5</v>
      </c>
      <c r="Q34" s="301">
        <v>5</v>
      </c>
      <c r="R34" s="301">
        <v>2</v>
      </c>
      <c r="S34" s="300">
        <f>SUM(P34:R34)*100/E34</f>
        <v>66.666666666666671</v>
      </c>
      <c r="T34" s="301">
        <v>3</v>
      </c>
      <c r="U34" s="301"/>
      <c r="V34" s="66"/>
      <c r="W34" s="60">
        <f>SUM(T34:V34)*100/E34</f>
        <v>16.666666666666668</v>
      </c>
      <c r="X34" s="62">
        <f t="shared" si="1"/>
        <v>7.7777777777777777</v>
      </c>
      <c r="Y34" s="63">
        <f t="shared" si="2"/>
        <v>83.333333333333343</v>
      </c>
    </row>
    <row r="35" spans="1:26" x14ac:dyDescent="0.25">
      <c r="A35" s="58"/>
      <c r="B35" s="163" t="s">
        <v>68</v>
      </c>
      <c r="C35" s="140" t="s">
        <v>99</v>
      </c>
      <c r="D35" s="158">
        <v>5</v>
      </c>
      <c r="E35" s="298">
        <v>16</v>
      </c>
      <c r="F35" s="59">
        <f t="shared" si="0"/>
        <v>16</v>
      </c>
      <c r="G35" s="152" t="s">
        <v>35</v>
      </c>
      <c r="H35" s="302"/>
      <c r="I35" s="302"/>
      <c r="J35" s="302"/>
      <c r="K35" s="299">
        <f>SUM(H35:J35)*100/E35</f>
        <v>0</v>
      </c>
      <c r="L35" s="302"/>
      <c r="M35" s="302">
        <v>1</v>
      </c>
      <c r="N35" s="302"/>
      <c r="O35" s="299">
        <f>SUM(L35:N35)*100/E35</f>
        <v>6.25</v>
      </c>
      <c r="P35" s="302">
        <v>6</v>
      </c>
      <c r="Q35" s="302">
        <v>2</v>
      </c>
      <c r="R35" s="302">
        <v>4</v>
      </c>
      <c r="S35" s="299">
        <f>SUM(P35:R35)*100/E35</f>
        <v>75</v>
      </c>
      <c r="T35" s="302">
        <v>3</v>
      </c>
      <c r="U35" s="302"/>
      <c r="V35" s="159"/>
      <c r="W35" s="160">
        <f>SUM(T35:V35)*100/E35</f>
        <v>18.75</v>
      </c>
      <c r="X35" s="155">
        <f t="shared" si="1"/>
        <v>8.0625</v>
      </c>
      <c r="Y35" s="156">
        <f t="shared" si="2"/>
        <v>93.75</v>
      </c>
    </row>
    <row r="36" spans="1:26" x14ac:dyDescent="0.25">
      <c r="A36" s="58"/>
      <c r="B36" s="163" t="s">
        <v>68</v>
      </c>
      <c r="C36" s="195" t="s">
        <v>105</v>
      </c>
      <c r="D36" s="194">
        <v>6</v>
      </c>
      <c r="E36" s="292">
        <v>17</v>
      </c>
      <c r="F36" s="51">
        <f t="shared" si="0"/>
        <v>17</v>
      </c>
      <c r="G36" s="200" t="s">
        <v>75</v>
      </c>
      <c r="H36" s="292"/>
      <c r="I36" s="292"/>
      <c r="J36" s="293"/>
      <c r="K36" s="294">
        <f>SUM(H36:J36)*100/F36</f>
        <v>0</v>
      </c>
      <c r="L36" s="295"/>
      <c r="M36" s="295">
        <v>4</v>
      </c>
      <c r="N36" s="296">
        <v>3</v>
      </c>
      <c r="O36" s="294">
        <f>SUM(L36:N36)*100/F36</f>
        <v>41.176470588235297</v>
      </c>
      <c r="P36" s="295">
        <v>6</v>
      </c>
      <c r="Q36" s="295"/>
      <c r="R36" s="296">
        <v>2</v>
      </c>
      <c r="S36" s="294">
        <f>SUM(P36:R36)*100/F36</f>
        <v>47.058823529411768</v>
      </c>
      <c r="T36" s="295">
        <v>2</v>
      </c>
      <c r="U36" s="295"/>
      <c r="V36" s="28"/>
      <c r="W36" s="43">
        <f>SUM(T36:V36)*100/F35</f>
        <v>12.5</v>
      </c>
      <c r="X36" s="196">
        <f t="shared" si="1"/>
        <v>6.9411764705882355</v>
      </c>
      <c r="Y36" s="197">
        <f t="shared" si="2"/>
        <v>59.558823529411768</v>
      </c>
    </row>
    <row r="37" spans="1:26" x14ac:dyDescent="0.25">
      <c r="A37" s="58"/>
      <c r="B37" s="163" t="s">
        <v>68</v>
      </c>
      <c r="C37" s="195" t="s">
        <v>109</v>
      </c>
      <c r="D37" s="194">
        <v>7</v>
      </c>
      <c r="E37" s="292">
        <v>17</v>
      </c>
      <c r="F37" s="51">
        <f t="shared" si="0"/>
        <v>17</v>
      </c>
      <c r="G37" s="200" t="s">
        <v>75</v>
      </c>
      <c r="H37" s="292"/>
      <c r="I37" s="292"/>
      <c r="J37" s="293"/>
      <c r="K37" s="294">
        <f>SUM(H37:J37)*100/F37</f>
        <v>0</v>
      </c>
      <c r="L37" s="295">
        <v>1</v>
      </c>
      <c r="M37" s="295">
        <v>6</v>
      </c>
      <c r="N37" s="296">
        <v>2</v>
      </c>
      <c r="O37" s="294">
        <f>SUM(L37:N37)*100/F37</f>
        <v>52.941176470588232</v>
      </c>
      <c r="P37" s="295">
        <v>3</v>
      </c>
      <c r="Q37" s="295">
        <v>1</v>
      </c>
      <c r="R37" s="296">
        <v>3</v>
      </c>
      <c r="S37" s="294">
        <f>SUM(P37:R37)*100/F37</f>
        <v>41.176470588235297</v>
      </c>
      <c r="T37" s="295">
        <v>1</v>
      </c>
      <c r="U37" s="295"/>
      <c r="V37" s="28"/>
      <c r="W37" s="43">
        <f>SUM(T37:V37)*100/F36</f>
        <v>5.882352941176471</v>
      </c>
      <c r="X37" s="196">
        <f t="shared" si="1"/>
        <v>6.5882352941176467</v>
      </c>
      <c r="Y37" s="197">
        <f t="shared" si="2"/>
        <v>47.058823529411768</v>
      </c>
    </row>
    <row r="38" spans="1:26" x14ac:dyDescent="0.25">
      <c r="A38" s="58"/>
      <c r="B38" s="163" t="s">
        <v>68</v>
      </c>
      <c r="C38" s="195" t="s">
        <v>119</v>
      </c>
      <c r="D38" s="194">
        <v>8</v>
      </c>
      <c r="E38" s="292">
        <v>18</v>
      </c>
      <c r="F38" s="51">
        <f t="shared" si="0"/>
        <v>18</v>
      </c>
      <c r="G38" s="200" t="s">
        <v>75</v>
      </c>
      <c r="H38" s="292"/>
      <c r="I38" s="292"/>
      <c r="J38" s="293"/>
      <c r="K38" s="294">
        <f>SUM(H38:J38)*100/F38</f>
        <v>0</v>
      </c>
      <c r="L38" s="295">
        <v>1</v>
      </c>
      <c r="M38" s="295">
        <v>7</v>
      </c>
      <c r="N38" s="296">
        <v>3</v>
      </c>
      <c r="O38" s="294">
        <f>SUM(L38:N38)*100/F38</f>
        <v>61.111111111111114</v>
      </c>
      <c r="P38" s="295">
        <v>1</v>
      </c>
      <c r="Q38" s="295">
        <v>2</v>
      </c>
      <c r="R38" s="296">
        <v>2</v>
      </c>
      <c r="S38" s="294">
        <f>SUM(P38:R38)*100/F38</f>
        <v>27.777777777777779</v>
      </c>
      <c r="T38" s="295">
        <v>2</v>
      </c>
      <c r="U38" s="295"/>
      <c r="V38" s="28"/>
      <c r="W38" s="43">
        <f>SUM(T38:V38)*100/F37</f>
        <v>11.764705882352942</v>
      </c>
      <c r="X38" s="196">
        <f t="shared" si="1"/>
        <v>6.5555555555555554</v>
      </c>
      <c r="Y38" s="197">
        <f t="shared" si="2"/>
        <v>39.542483660130721</v>
      </c>
    </row>
    <row r="39" spans="1:26" x14ac:dyDescent="0.25">
      <c r="A39" s="58"/>
      <c r="B39" s="64"/>
      <c r="C39" s="202"/>
      <c r="D39" s="203"/>
      <c r="E39" s="295"/>
      <c r="F39" s="204"/>
      <c r="G39" s="201"/>
      <c r="H39" s="295"/>
      <c r="I39" s="295"/>
      <c r="J39" s="296"/>
      <c r="K39" s="300"/>
      <c r="L39" s="295"/>
      <c r="M39" s="295"/>
      <c r="N39" s="296"/>
      <c r="O39" s="300"/>
      <c r="P39" s="295"/>
      <c r="Q39" s="295"/>
      <c r="R39" s="296"/>
      <c r="S39" s="300"/>
      <c r="T39" s="295"/>
      <c r="U39" s="295"/>
      <c r="V39" s="28"/>
      <c r="W39" s="60"/>
      <c r="X39" s="124">
        <f>X38-X37</f>
        <v>-3.2679738562091387E-2</v>
      </c>
      <c r="Y39" s="124">
        <f>Y38-Y37</f>
        <v>-7.5163398692810475</v>
      </c>
    </row>
    <row r="40" spans="1:26" x14ac:dyDescent="0.25">
      <c r="A40" s="58"/>
      <c r="B40" s="77" t="s">
        <v>69</v>
      </c>
      <c r="C40" s="73" t="s">
        <v>89</v>
      </c>
      <c r="D40" s="74">
        <v>4</v>
      </c>
      <c r="E40" s="312">
        <v>14</v>
      </c>
      <c r="F40" s="59">
        <f t="shared" ref="F40:F45" si="3">H40+I40+J40+L40+M40+N40+P40+Q40+R40+T40+U40+V40</f>
        <v>14</v>
      </c>
      <c r="G40" s="77" t="s">
        <v>35</v>
      </c>
      <c r="H40" s="303"/>
      <c r="I40" s="303"/>
      <c r="J40" s="303"/>
      <c r="K40" s="304">
        <f>SUM(H40:J40)*100/F40</f>
        <v>0</v>
      </c>
      <c r="L40" s="303">
        <v>1</v>
      </c>
      <c r="M40" s="303">
        <v>1</v>
      </c>
      <c r="N40" s="303">
        <v>4</v>
      </c>
      <c r="O40" s="304">
        <f>SUM(L40:N40)*100/F40</f>
        <v>42.857142857142854</v>
      </c>
      <c r="P40" s="303">
        <v>1</v>
      </c>
      <c r="Q40" s="303">
        <v>2</v>
      </c>
      <c r="R40" s="303">
        <v>3</v>
      </c>
      <c r="S40" s="304">
        <f>SUM(P40:R40)*100/F40</f>
        <v>42.857142857142854</v>
      </c>
      <c r="T40" s="303">
        <v>2</v>
      </c>
      <c r="U40" s="303"/>
      <c r="V40" s="108"/>
      <c r="W40" s="111">
        <f>SUM(T40:V40)*100/F40</f>
        <v>14.285714285714286</v>
      </c>
      <c r="X40" s="120">
        <f t="shared" ref="X40:X45" si="4">((1*H40)+(2*I40)+(3*J40)+(4*L40)+(5*M40)+(6*N40)+(7*P40)+(8*Q40)+(9*R40)+(10*T40)+(11*U40)+(12*V40))/F40</f>
        <v>7.3571428571428568</v>
      </c>
      <c r="Y40" s="121">
        <f t="shared" ref="Y40:Y45" si="5">S40+W40</f>
        <v>57.142857142857139</v>
      </c>
    </row>
    <row r="41" spans="1:26" x14ac:dyDescent="0.25">
      <c r="A41" s="58"/>
      <c r="B41" s="64" t="s">
        <v>67</v>
      </c>
      <c r="C41" s="37" t="s">
        <v>20</v>
      </c>
      <c r="D41" s="58">
        <v>5</v>
      </c>
      <c r="E41" s="293">
        <v>14</v>
      </c>
      <c r="F41" s="59">
        <f t="shared" si="3"/>
        <v>14</v>
      </c>
      <c r="G41" s="64" t="s">
        <v>35</v>
      </c>
      <c r="H41" s="301"/>
      <c r="I41" s="301"/>
      <c r="J41" s="301">
        <v>3</v>
      </c>
      <c r="K41" s="300">
        <f>SUM(H41:J41)*100/E41</f>
        <v>21.428571428571427</v>
      </c>
      <c r="L41" s="301">
        <v>4</v>
      </c>
      <c r="M41" s="301">
        <v>2</v>
      </c>
      <c r="N41" s="301"/>
      <c r="O41" s="300">
        <f>SUM(L41:N41)*100/E41</f>
        <v>42.857142857142854</v>
      </c>
      <c r="P41" s="301">
        <v>2</v>
      </c>
      <c r="Q41" s="301">
        <v>2</v>
      </c>
      <c r="R41" s="301">
        <v>1</v>
      </c>
      <c r="S41" s="300">
        <f>SUM(P41:R41)*100/E41</f>
        <v>35.714285714285715</v>
      </c>
      <c r="T41" s="301"/>
      <c r="U41" s="301"/>
      <c r="V41" s="66"/>
      <c r="W41" s="60">
        <f>SUM(T41:V41)*100/E41</f>
        <v>0</v>
      </c>
      <c r="X41" s="62">
        <f t="shared" si="4"/>
        <v>5.2857142857142856</v>
      </c>
      <c r="Y41" s="63">
        <f t="shared" si="5"/>
        <v>35.714285714285715</v>
      </c>
    </row>
    <row r="42" spans="1:26" x14ac:dyDescent="0.25">
      <c r="A42" s="58"/>
      <c r="B42" s="152" t="s">
        <v>67</v>
      </c>
      <c r="C42" s="140" t="s">
        <v>99</v>
      </c>
      <c r="D42" s="158">
        <v>6</v>
      </c>
      <c r="E42" s="298">
        <v>14</v>
      </c>
      <c r="F42" s="59">
        <f t="shared" si="3"/>
        <v>14</v>
      </c>
      <c r="G42" s="152" t="s">
        <v>35</v>
      </c>
      <c r="H42" s="302"/>
      <c r="I42" s="302">
        <v>1</v>
      </c>
      <c r="J42" s="302">
        <v>5</v>
      </c>
      <c r="K42" s="299">
        <f>SUM(H42:J42)*100/E42</f>
        <v>42.857142857142854</v>
      </c>
      <c r="L42" s="302">
        <v>2</v>
      </c>
      <c r="M42" s="302"/>
      <c r="N42" s="302"/>
      <c r="O42" s="299">
        <f>SUM(L42:N42)*100/E42</f>
        <v>14.285714285714286</v>
      </c>
      <c r="P42" s="302">
        <v>3</v>
      </c>
      <c r="Q42" s="302">
        <v>1</v>
      </c>
      <c r="R42" s="302">
        <v>2</v>
      </c>
      <c r="S42" s="299">
        <f>SUM(P42:R42)*100/E42</f>
        <v>42.857142857142854</v>
      </c>
      <c r="T42" s="302"/>
      <c r="U42" s="302"/>
      <c r="V42" s="159"/>
      <c r="W42" s="160">
        <f>SUM(T42:V42)*100/E42</f>
        <v>0</v>
      </c>
      <c r="X42" s="155">
        <f t="shared" si="4"/>
        <v>5.1428571428571432</v>
      </c>
      <c r="Y42" s="156">
        <f t="shared" si="5"/>
        <v>42.857142857142854</v>
      </c>
    </row>
    <row r="43" spans="1:26" x14ac:dyDescent="0.25">
      <c r="A43" s="58"/>
      <c r="B43" s="152" t="s">
        <v>67</v>
      </c>
      <c r="C43" s="195" t="s">
        <v>105</v>
      </c>
      <c r="D43" s="194">
        <v>7</v>
      </c>
      <c r="E43" s="292">
        <v>14</v>
      </c>
      <c r="F43" s="51">
        <f t="shared" si="3"/>
        <v>14</v>
      </c>
      <c r="G43" s="200" t="s">
        <v>75</v>
      </c>
      <c r="H43" s="292"/>
      <c r="I43" s="292">
        <v>1</v>
      </c>
      <c r="J43" s="293">
        <v>3</v>
      </c>
      <c r="K43" s="294">
        <f>SUM(H43:J43)*100/F43</f>
        <v>28.571428571428573</v>
      </c>
      <c r="L43" s="295">
        <v>1</v>
      </c>
      <c r="M43" s="295">
        <v>2</v>
      </c>
      <c r="N43" s="296">
        <v>1</v>
      </c>
      <c r="O43" s="294">
        <f>SUM(L43:N43)*100/F43</f>
        <v>28.571428571428573</v>
      </c>
      <c r="P43" s="295">
        <v>4</v>
      </c>
      <c r="Q43" s="295">
        <v>1</v>
      </c>
      <c r="R43" s="296">
        <v>1</v>
      </c>
      <c r="S43" s="294">
        <f>SUM(P43:R43)*100/F43</f>
        <v>42.857142857142854</v>
      </c>
      <c r="T43" s="295"/>
      <c r="U43" s="295"/>
      <c r="V43" s="28"/>
      <c r="W43" s="43">
        <f>SUM(T43:V43)*100/F42</f>
        <v>0</v>
      </c>
      <c r="X43" s="196">
        <f t="shared" si="4"/>
        <v>5.4285714285714288</v>
      </c>
      <c r="Y43" s="197">
        <f t="shared" si="5"/>
        <v>42.857142857142854</v>
      </c>
    </row>
    <row r="44" spans="1:26" x14ac:dyDescent="0.25">
      <c r="A44" s="58"/>
      <c r="B44" s="152" t="s">
        <v>67</v>
      </c>
      <c r="C44" s="195" t="s">
        <v>109</v>
      </c>
      <c r="D44" s="194">
        <v>8</v>
      </c>
      <c r="E44" s="292">
        <v>15</v>
      </c>
      <c r="F44" s="51">
        <f t="shared" si="3"/>
        <v>15</v>
      </c>
      <c r="G44" s="200" t="s">
        <v>75</v>
      </c>
      <c r="H44" s="292"/>
      <c r="I44" s="292">
        <v>1</v>
      </c>
      <c r="J44" s="293">
        <v>2</v>
      </c>
      <c r="K44" s="294">
        <f>SUM(H44:J44)*100/F44</f>
        <v>20</v>
      </c>
      <c r="L44" s="295">
        <v>3</v>
      </c>
      <c r="M44" s="295">
        <v>3</v>
      </c>
      <c r="N44" s="296"/>
      <c r="O44" s="294">
        <f>SUM(L44:N44)*100/F44</f>
        <v>40</v>
      </c>
      <c r="P44" s="295">
        <v>2</v>
      </c>
      <c r="Q44" s="295">
        <v>1</v>
      </c>
      <c r="R44" s="296">
        <v>3</v>
      </c>
      <c r="S44" s="294">
        <f>SUM(P44:R44)*100/F44</f>
        <v>40</v>
      </c>
      <c r="T44" s="295"/>
      <c r="U44" s="295"/>
      <c r="V44" s="28"/>
      <c r="W44" s="43">
        <f>SUM(T44:V44)*100/F43</f>
        <v>0</v>
      </c>
      <c r="X44" s="196">
        <f t="shared" si="4"/>
        <v>5.6</v>
      </c>
      <c r="Y44" s="197">
        <f t="shared" si="5"/>
        <v>40</v>
      </c>
    </row>
    <row r="45" spans="1:26" x14ac:dyDescent="0.25">
      <c r="A45" s="58"/>
      <c r="B45" s="152" t="s">
        <v>67</v>
      </c>
      <c r="C45" s="195" t="s">
        <v>119</v>
      </c>
      <c r="D45" s="194">
        <v>9</v>
      </c>
      <c r="E45" s="292">
        <v>15</v>
      </c>
      <c r="F45" s="51">
        <f t="shared" si="3"/>
        <v>15</v>
      </c>
      <c r="G45" s="200" t="s">
        <v>75</v>
      </c>
      <c r="H45" s="292"/>
      <c r="I45" s="292">
        <v>2</v>
      </c>
      <c r="J45" s="293">
        <v>2</v>
      </c>
      <c r="K45" s="294">
        <f>SUM(H45:J45)*100/F45</f>
        <v>26.666666666666668</v>
      </c>
      <c r="L45" s="295">
        <v>2</v>
      </c>
      <c r="M45" s="295">
        <v>3</v>
      </c>
      <c r="N45" s="296"/>
      <c r="O45" s="294">
        <f>SUM(L45:N45)*100/F45</f>
        <v>33.333333333333336</v>
      </c>
      <c r="P45" s="295">
        <v>3</v>
      </c>
      <c r="Q45" s="295">
        <v>2</v>
      </c>
      <c r="R45" s="296">
        <v>1</v>
      </c>
      <c r="S45" s="294">
        <f>SUM(P45:R45)*100/F45</f>
        <v>40</v>
      </c>
      <c r="T45" s="295"/>
      <c r="U45" s="295"/>
      <c r="V45" s="28"/>
      <c r="W45" s="43">
        <f>SUM(T45:V45)*100/F44</f>
        <v>0</v>
      </c>
      <c r="X45" s="196">
        <f t="shared" si="4"/>
        <v>5.2666666666666666</v>
      </c>
      <c r="Y45" s="197">
        <f t="shared" si="5"/>
        <v>40</v>
      </c>
    </row>
    <row r="46" spans="1:26" x14ac:dyDescent="0.25">
      <c r="A46" s="58"/>
      <c r="B46" s="64"/>
      <c r="C46" s="202"/>
      <c r="D46" s="203"/>
      <c r="E46" s="295"/>
      <c r="F46" s="204"/>
      <c r="G46" s="201"/>
      <c r="H46" s="295"/>
      <c r="I46" s="295"/>
      <c r="J46" s="296"/>
      <c r="K46" s="300"/>
      <c r="L46" s="295"/>
      <c r="M46" s="295"/>
      <c r="N46" s="296"/>
      <c r="O46" s="300"/>
      <c r="P46" s="295"/>
      <c r="Q46" s="295"/>
      <c r="R46" s="296"/>
      <c r="S46" s="300"/>
      <c r="T46" s="295"/>
      <c r="U46" s="295"/>
      <c r="V46" s="28"/>
      <c r="W46" s="60"/>
      <c r="X46" s="124">
        <f>X45-X44</f>
        <v>-0.33333333333333304</v>
      </c>
      <c r="Y46" s="124">
        <f>Y45-Y44</f>
        <v>0</v>
      </c>
    </row>
    <row r="47" spans="1:26" x14ac:dyDescent="0.25">
      <c r="A47" s="58"/>
      <c r="B47" s="77" t="s">
        <v>67</v>
      </c>
      <c r="C47" s="73" t="s">
        <v>89</v>
      </c>
      <c r="D47" s="74">
        <v>5</v>
      </c>
      <c r="E47" s="312">
        <v>15</v>
      </c>
      <c r="F47" s="59">
        <f t="shared" ref="F47:F52" si="6">H47+I47+J47+L47+M47+N47+P47+Q47+R47+T47+U47+V47</f>
        <v>15</v>
      </c>
      <c r="G47" s="77" t="s">
        <v>35</v>
      </c>
      <c r="H47" s="303"/>
      <c r="I47" s="303"/>
      <c r="J47" s="303">
        <v>1</v>
      </c>
      <c r="K47" s="304">
        <f>SUM(H47:J47)*100/F47</f>
        <v>6.666666666666667</v>
      </c>
      <c r="L47" s="303">
        <v>3</v>
      </c>
      <c r="M47" s="303">
        <v>4</v>
      </c>
      <c r="N47" s="303">
        <v>1</v>
      </c>
      <c r="O47" s="304">
        <f>SUM(L47:N47)*100/F47</f>
        <v>53.333333333333336</v>
      </c>
      <c r="P47" s="303">
        <v>2</v>
      </c>
      <c r="Q47" s="303"/>
      <c r="R47" s="303">
        <v>3</v>
      </c>
      <c r="S47" s="304">
        <f>SUM(P47:R47)*100/F47</f>
        <v>33.333333333333336</v>
      </c>
      <c r="T47" s="303">
        <v>1</v>
      </c>
      <c r="U47" s="303"/>
      <c r="V47" s="108"/>
      <c r="W47" s="111">
        <f>SUM(T47:V47)*100/F47</f>
        <v>6.666666666666667</v>
      </c>
      <c r="X47" s="120">
        <f t="shared" ref="X47:X52" si="7">((1*H47)+(2*I47)+(3*J47)+(4*L47)+(5*M47)+(6*N47)+(7*P47)+(8*Q47)+(9*R47)+(10*T47)+(11*U47)+(12*V47))/F47</f>
        <v>6.1333333333333337</v>
      </c>
      <c r="Y47" s="121">
        <f t="shared" ref="Y47:Y52" si="8">S47+W47</f>
        <v>40</v>
      </c>
    </row>
    <row r="48" spans="1:26" x14ac:dyDescent="0.25">
      <c r="A48" s="58"/>
      <c r="B48" s="117" t="s">
        <v>67</v>
      </c>
      <c r="C48" s="37" t="s">
        <v>20</v>
      </c>
      <c r="D48" s="58">
        <v>6</v>
      </c>
      <c r="E48" s="293">
        <v>15</v>
      </c>
      <c r="F48" s="59">
        <f t="shared" si="6"/>
        <v>15</v>
      </c>
      <c r="G48" s="64" t="s">
        <v>35</v>
      </c>
      <c r="H48" s="301"/>
      <c r="I48" s="301"/>
      <c r="J48" s="301">
        <v>1</v>
      </c>
      <c r="K48" s="300">
        <f>SUM(H48:J48)*100/E48</f>
        <v>6.666666666666667</v>
      </c>
      <c r="L48" s="301">
        <v>2</v>
      </c>
      <c r="M48" s="301">
        <v>2</v>
      </c>
      <c r="N48" s="301">
        <v>3</v>
      </c>
      <c r="O48" s="300">
        <f>SUM(L48:N48)*100/E48</f>
        <v>46.666666666666664</v>
      </c>
      <c r="P48" s="301">
        <v>1</v>
      </c>
      <c r="Q48" s="301">
        <v>1</v>
      </c>
      <c r="R48" s="301">
        <v>4</v>
      </c>
      <c r="S48" s="300">
        <f>SUM(P48:R48)*100/E48</f>
        <v>40</v>
      </c>
      <c r="T48" s="301">
        <v>1</v>
      </c>
      <c r="U48" s="301"/>
      <c r="V48" s="66"/>
      <c r="W48" s="60">
        <f>SUM(T48:V48)*100/E48</f>
        <v>6.666666666666667</v>
      </c>
      <c r="X48" s="62">
        <f t="shared" si="7"/>
        <v>6.666666666666667</v>
      </c>
      <c r="Y48" s="63">
        <f t="shared" si="8"/>
        <v>46.666666666666664</v>
      </c>
      <c r="Z48" s="10"/>
    </row>
    <row r="49" spans="1:26" x14ac:dyDescent="0.25">
      <c r="A49" s="58"/>
      <c r="B49" s="171" t="s">
        <v>67</v>
      </c>
      <c r="C49" s="140" t="s">
        <v>99</v>
      </c>
      <c r="D49" s="158">
        <v>7</v>
      </c>
      <c r="E49" s="298">
        <v>14</v>
      </c>
      <c r="F49" s="59">
        <f t="shared" si="6"/>
        <v>16</v>
      </c>
      <c r="G49" s="152" t="s">
        <v>35</v>
      </c>
      <c r="H49" s="302"/>
      <c r="I49" s="302"/>
      <c r="J49" s="302">
        <v>3</v>
      </c>
      <c r="K49" s="299">
        <f>SUM(H49:J49)*100/E49</f>
        <v>21.428571428571427</v>
      </c>
      <c r="L49" s="302">
        <v>3</v>
      </c>
      <c r="M49" s="302">
        <v>2</v>
      </c>
      <c r="N49" s="302">
        <v>2</v>
      </c>
      <c r="O49" s="299">
        <f>SUM(L49:N49)*100/E49</f>
        <v>50</v>
      </c>
      <c r="P49" s="302">
        <v>2</v>
      </c>
      <c r="Q49" s="302">
        <v>2</v>
      </c>
      <c r="R49" s="302"/>
      <c r="S49" s="299">
        <f>SUM(P49:R49)*100/E49</f>
        <v>28.571428571428573</v>
      </c>
      <c r="T49" s="302">
        <v>2</v>
      </c>
      <c r="U49" s="302"/>
      <c r="V49" s="159"/>
      <c r="W49" s="160">
        <f>SUM(T49:V49)*100/E49</f>
        <v>14.285714285714286</v>
      </c>
      <c r="X49" s="155">
        <f t="shared" si="7"/>
        <v>5.8125</v>
      </c>
      <c r="Y49" s="156">
        <f t="shared" si="8"/>
        <v>42.857142857142861</v>
      </c>
      <c r="Z49" s="10"/>
    </row>
    <row r="50" spans="1:26" x14ac:dyDescent="0.25">
      <c r="A50" s="58"/>
      <c r="B50" s="171" t="s">
        <v>67</v>
      </c>
      <c r="C50" s="195" t="s">
        <v>105</v>
      </c>
      <c r="D50" s="194">
        <v>8</v>
      </c>
      <c r="E50" s="292">
        <v>14</v>
      </c>
      <c r="F50" s="51">
        <f t="shared" si="6"/>
        <v>14</v>
      </c>
      <c r="G50" s="200" t="s">
        <v>75</v>
      </c>
      <c r="H50" s="292"/>
      <c r="I50" s="292"/>
      <c r="J50" s="293">
        <v>3</v>
      </c>
      <c r="K50" s="294">
        <f>SUM(H50:J50)*100/F50</f>
        <v>21.428571428571427</v>
      </c>
      <c r="L50" s="295">
        <v>1</v>
      </c>
      <c r="M50" s="295">
        <v>2</v>
      </c>
      <c r="N50" s="296">
        <v>1</v>
      </c>
      <c r="O50" s="294">
        <f>SUM(L50:N50)*100/F50</f>
        <v>28.571428571428573</v>
      </c>
      <c r="P50" s="295">
        <v>1</v>
      </c>
      <c r="Q50" s="295">
        <v>2</v>
      </c>
      <c r="R50" s="296">
        <v>4</v>
      </c>
      <c r="S50" s="294">
        <f>SUM(P50:R50)*100/F50</f>
        <v>50</v>
      </c>
      <c r="T50" s="295"/>
      <c r="U50" s="295"/>
      <c r="V50" s="28"/>
      <c r="W50" s="43">
        <f>SUM(T50:V50)*100/F49</f>
        <v>0</v>
      </c>
      <c r="X50" s="196">
        <f t="shared" si="7"/>
        <v>6.2857142857142856</v>
      </c>
      <c r="Y50" s="197">
        <f t="shared" si="8"/>
        <v>50</v>
      </c>
      <c r="Z50" s="10"/>
    </row>
    <row r="51" spans="1:26" x14ac:dyDescent="0.25">
      <c r="A51" s="58"/>
      <c r="B51" s="171" t="s">
        <v>67</v>
      </c>
      <c r="C51" s="195" t="s">
        <v>109</v>
      </c>
      <c r="D51" s="194">
        <v>9</v>
      </c>
      <c r="E51" s="292">
        <v>14</v>
      </c>
      <c r="F51" s="51">
        <f t="shared" si="6"/>
        <v>14</v>
      </c>
      <c r="G51" s="200" t="s">
        <v>75</v>
      </c>
      <c r="H51" s="292"/>
      <c r="I51" s="292"/>
      <c r="J51" s="293">
        <v>3</v>
      </c>
      <c r="K51" s="294">
        <f>SUM(H51:J51)*100/F51</f>
        <v>21.428571428571427</v>
      </c>
      <c r="L51" s="295">
        <v>1</v>
      </c>
      <c r="M51" s="295"/>
      <c r="N51" s="296">
        <v>3</v>
      </c>
      <c r="O51" s="294">
        <f>SUM(L51:N51)*100/F51</f>
        <v>28.571428571428573</v>
      </c>
      <c r="P51" s="295">
        <v>1</v>
      </c>
      <c r="Q51" s="295">
        <v>3</v>
      </c>
      <c r="R51" s="296">
        <v>1</v>
      </c>
      <c r="S51" s="294">
        <f>SUM(P51:R51)*100/F51</f>
        <v>35.714285714285715</v>
      </c>
      <c r="T51" s="295">
        <v>2</v>
      </c>
      <c r="U51" s="295"/>
      <c r="V51" s="28"/>
      <c r="W51" s="43">
        <f>SUM(T51:V51)*100/F50</f>
        <v>14.285714285714286</v>
      </c>
      <c r="X51" s="196">
        <f t="shared" si="7"/>
        <v>6.5</v>
      </c>
      <c r="Y51" s="197">
        <f t="shared" si="8"/>
        <v>50</v>
      </c>
      <c r="Z51" s="10"/>
    </row>
    <row r="52" spans="1:26" x14ac:dyDescent="0.25">
      <c r="A52" s="58"/>
      <c r="B52" s="171" t="s">
        <v>67</v>
      </c>
      <c r="C52" s="195" t="s">
        <v>119</v>
      </c>
      <c r="D52" s="194">
        <v>10</v>
      </c>
      <c r="E52" s="292">
        <v>9</v>
      </c>
      <c r="F52" s="51">
        <f t="shared" si="6"/>
        <v>9</v>
      </c>
      <c r="G52" s="200" t="s">
        <v>75</v>
      </c>
      <c r="H52" s="292"/>
      <c r="I52" s="292"/>
      <c r="J52" s="293">
        <v>2</v>
      </c>
      <c r="K52" s="294">
        <f>SUM(H52:J52)*100/F52</f>
        <v>22.222222222222221</v>
      </c>
      <c r="L52" s="295">
        <v>1</v>
      </c>
      <c r="M52" s="295"/>
      <c r="N52" s="296"/>
      <c r="O52" s="294">
        <f>SUM(L52:N52)*100/F52</f>
        <v>11.111111111111111</v>
      </c>
      <c r="P52" s="295">
        <v>1</v>
      </c>
      <c r="Q52" s="295">
        <v>2</v>
      </c>
      <c r="R52" s="296">
        <v>3</v>
      </c>
      <c r="S52" s="294">
        <f>SUM(P52:R52)*100/F52</f>
        <v>66.666666666666671</v>
      </c>
      <c r="T52" s="295"/>
      <c r="U52" s="295"/>
      <c r="V52" s="28"/>
      <c r="W52" s="43">
        <f>SUM(T52:V52)*100/F51</f>
        <v>0</v>
      </c>
      <c r="X52" s="196">
        <f t="shared" si="7"/>
        <v>6.666666666666667</v>
      </c>
      <c r="Y52" s="197">
        <f t="shared" si="8"/>
        <v>66.666666666666671</v>
      </c>
      <c r="Z52" s="10"/>
    </row>
    <row r="53" spans="1:26" x14ac:dyDescent="0.25">
      <c r="A53" s="58"/>
      <c r="B53" s="117"/>
      <c r="C53" s="202"/>
      <c r="D53" s="203"/>
      <c r="E53" s="295"/>
      <c r="F53" s="204"/>
      <c r="G53" s="201"/>
      <c r="H53" s="295"/>
      <c r="I53" s="295"/>
      <c r="J53" s="296"/>
      <c r="K53" s="300"/>
      <c r="L53" s="295"/>
      <c r="M53" s="295"/>
      <c r="N53" s="296"/>
      <c r="O53" s="300"/>
      <c r="P53" s="295"/>
      <c r="Q53" s="295"/>
      <c r="R53" s="296"/>
      <c r="S53" s="300"/>
      <c r="T53" s="295"/>
      <c r="U53" s="295"/>
      <c r="V53" s="28"/>
      <c r="W53" s="60"/>
      <c r="X53" s="124">
        <f>X52-X51</f>
        <v>0.16666666666666696</v>
      </c>
      <c r="Y53" s="124">
        <f>Y52-Y51</f>
        <v>16.666666666666671</v>
      </c>
      <c r="Z53" s="10"/>
    </row>
    <row r="54" spans="1:26" x14ac:dyDescent="0.25">
      <c r="A54" s="58"/>
      <c r="B54" s="77" t="s">
        <v>67</v>
      </c>
      <c r="C54" s="73" t="s">
        <v>89</v>
      </c>
      <c r="D54" s="93">
        <v>6</v>
      </c>
      <c r="E54" s="312">
        <v>11</v>
      </c>
      <c r="F54" s="59">
        <f t="shared" ref="F54:F59" si="9">H54+I54+J54+L54+M54+N54+P54+Q54+R54+T54+U54+V54</f>
        <v>11</v>
      </c>
      <c r="G54" s="77" t="s">
        <v>35</v>
      </c>
      <c r="H54" s="303"/>
      <c r="I54" s="303">
        <v>1</v>
      </c>
      <c r="J54" s="303">
        <v>1</v>
      </c>
      <c r="K54" s="304">
        <f>SUM(H54:J54)*100/F54</f>
        <v>18.181818181818183</v>
      </c>
      <c r="L54" s="303"/>
      <c r="M54" s="303">
        <v>2</v>
      </c>
      <c r="N54" s="303">
        <v>2</v>
      </c>
      <c r="O54" s="304">
        <f>SUM(L54:N54)*100/F54</f>
        <v>36.363636363636367</v>
      </c>
      <c r="P54" s="303"/>
      <c r="Q54" s="303">
        <v>3</v>
      </c>
      <c r="R54" s="303">
        <v>2</v>
      </c>
      <c r="S54" s="304">
        <f>SUM(P54:R54)*100/F54</f>
        <v>45.454545454545453</v>
      </c>
      <c r="T54" s="303"/>
      <c r="U54" s="303"/>
      <c r="V54" s="110"/>
      <c r="W54" s="122">
        <f>SUM(T54:V54)*100/F54</f>
        <v>0</v>
      </c>
      <c r="X54" s="120">
        <f t="shared" ref="X54:X59" si="10">((1*H54)+(2*I54)+(3*J54)+(4*L54)+(5*M54)+(6*N54)+(7*P54)+(8*Q54)+(9*R54)+(10*T54)+(11*U54)+(12*V54))/F54</f>
        <v>6.2727272727272725</v>
      </c>
      <c r="Y54" s="121">
        <f t="shared" ref="Y54:Y59" si="11">S54+W54</f>
        <v>45.454545454545453</v>
      </c>
      <c r="Z54" s="10"/>
    </row>
    <row r="55" spans="1:26" x14ac:dyDescent="0.25">
      <c r="A55" s="58"/>
      <c r="B55" s="67" t="s">
        <v>68</v>
      </c>
      <c r="C55" s="37" t="s">
        <v>20</v>
      </c>
      <c r="D55" s="58">
        <v>7</v>
      </c>
      <c r="E55" s="293">
        <v>11</v>
      </c>
      <c r="F55" s="59">
        <f t="shared" si="9"/>
        <v>11</v>
      </c>
      <c r="G55" s="64" t="s">
        <v>35</v>
      </c>
      <c r="H55" s="301"/>
      <c r="I55" s="301">
        <v>1</v>
      </c>
      <c r="J55" s="301"/>
      <c r="K55" s="300">
        <f>SUM(H55:J55)*100/E55</f>
        <v>9.0909090909090917</v>
      </c>
      <c r="L55" s="301">
        <v>1</v>
      </c>
      <c r="M55" s="301">
        <v>2</v>
      </c>
      <c r="N55" s="301">
        <v>1</v>
      </c>
      <c r="O55" s="300">
        <f>SUM(L55:N55)*100/E55</f>
        <v>36.363636363636367</v>
      </c>
      <c r="P55" s="301">
        <v>2</v>
      </c>
      <c r="Q55" s="301">
        <v>4</v>
      </c>
      <c r="R55" s="301"/>
      <c r="S55" s="300">
        <f>SUM(P55:R55)*100/E55</f>
        <v>54.545454545454547</v>
      </c>
      <c r="T55" s="301"/>
      <c r="U55" s="301"/>
      <c r="V55" s="66"/>
      <c r="W55" s="60">
        <f>SUM(T55:V55)*100/E55</f>
        <v>0</v>
      </c>
      <c r="X55" s="62">
        <f t="shared" si="10"/>
        <v>6.1818181818181817</v>
      </c>
      <c r="Y55" s="63">
        <f t="shared" si="11"/>
        <v>54.545454545454547</v>
      </c>
      <c r="Z55" s="12"/>
    </row>
    <row r="56" spans="1:26" x14ac:dyDescent="0.25">
      <c r="A56" s="58"/>
      <c r="B56" s="165" t="s">
        <v>68</v>
      </c>
      <c r="C56" s="140" t="s">
        <v>99</v>
      </c>
      <c r="D56" s="158">
        <v>8</v>
      </c>
      <c r="E56" s="298">
        <v>10</v>
      </c>
      <c r="F56" s="59">
        <f t="shared" si="9"/>
        <v>10</v>
      </c>
      <c r="G56" s="152" t="s">
        <v>35</v>
      </c>
      <c r="H56" s="302"/>
      <c r="I56" s="302">
        <v>1</v>
      </c>
      <c r="J56" s="302">
        <v>2</v>
      </c>
      <c r="K56" s="299">
        <f>SUM(H56:J56)*100/E56</f>
        <v>30</v>
      </c>
      <c r="L56" s="302"/>
      <c r="M56" s="302">
        <v>2</v>
      </c>
      <c r="N56" s="302">
        <v>1</v>
      </c>
      <c r="O56" s="299">
        <f>SUM(L56:N56)*100/E56</f>
        <v>30</v>
      </c>
      <c r="P56" s="302"/>
      <c r="Q56" s="302">
        <v>3</v>
      </c>
      <c r="R56" s="302">
        <v>1</v>
      </c>
      <c r="S56" s="299">
        <f>SUM(P56:R56)*100/E56</f>
        <v>40</v>
      </c>
      <c r="T56" s="302"/>
      <c r="U56" s="302"/>
      <c r="V56" s="159"/>
      <c r="W56" s="160">
        <f>SUM(T56:V56)*100/E56</f>
        <v>0</v>
      </c>
      <c r="X56" s="155">
        <f t="shared" si="10"/>
        <v>5.7</v>
      </c>
      <c r="Y56" s="156">
        <f t="shared" si="11"/>
        <v>40</v>
      </c>
      <c r="Z56" s="12"/>
    </row>
    <row r="57" spans="1:26" x14ac:dyDescent="0.25">
      <c r="A57" s="58"/>
      <c r="B57" s="165" t="s">
        <v>68</v>
      </c>
      <c r="C57" s="195" t="s">
        <v>105</v>
      </c>
      <c r="D57" s="194">
        <v>9</v>
      </c>
      <c r="E57" s="292">
        <v>10</v>
      </c>
      <c r="F57" s="51">
        <f t="shared" si="9"/>
        <v>10</v>
      </c>
      <c r="G57" s="200" t="s">
        <v>75</v>
      </c>
      <c r="H57" s="292"/>
      <c r="I57" s="292">
        <v>1</v>
      </c>
      <c r="J57" s="293">
        <v>1</v>
      </c>
      <c r="K57" s="294">
        <f>SUM(H57:J57)*100/F57</f>
        <v>20</v>
      </c>
      <c r="L57" s="295">
        <v>1</v>
      </c>
      <c r="M57" s="295">
        <v>2</v>
      </c>
      <c r="N57" s="296">
        <v>1</v>
      </c>
      <c r="O57" s="294">
        <f>SUM(L57:N57)*100/F57</f>
        <v>40</v>
      </c>
      <c r="P57" s="295">
        <v>3</v>
      </c>
      <c r="Q57" s="295">
        <v>1</v>
      </c>
      <c r="R57" s="296"/>
      <c r="S57" s="294">
        <f>SUM(P57:R57)*100/F57</f>
        <v>40</v>
      </c>
      <c r="T57" s="295"/>
      <c r="U57" s="295"/>
      <c r="V57" s="28"/>
      <c r="W57" s="43">
        <f>SUM(T57:V57)*100/F56</f>
        <v>0</v>
      </c>
      <c r="X57" s="196">
        <f t="shared" si="10"/>
        <v>5.4</v>
      </c>
      <c r="Y57" s="197">
        <f t="shared" si="11"/>
        <v>40</v>
      </c>
      <c r="Z57" s="12"/>
    </row>
    <row r="58" spans="1:26" x14ac:dyDescent="0.25">
      <c r="A58" s="58"/>
      <c r="B58" s="165" t="s">
        <v>68</v>
      </c>
      <c r="C58" s="195" t="s">
        <v>109</v>
      </c>
      <c r="D58" s="194">
        <v>10</v>
      </c>
      <c r="E58" s="292">
        <v>9</v>
      </c>
      <c r="F58" s="51">
        <f t="shared" si="9"/>
        <v>9</v>
      </c>
      <c r="G58" s="200" t="s">
        <v>75</v>
      </c>
      <c r="H58" s="292"/>
      <c r="I58" s="292"/>
      <c r="J58" s="293">
        <v>4</v>
      </c>
      <c r="K58" s="294">
        <f>SUM(H58:J58)*100/F58</f>
        <v>44.444444444444443</v>
      </c>
      <c r="L58" s="295">
        <v>1</v>
      </c>
      <c r="M58" s="295"/>
      <c r="N58" s="296">
        <v>1</v>
      </c>
      <c r="O58" s="294">
        <f>SUM(L58:N58)*100/F58</f>
        <v>22.222222222222221</v>
      </c>
      <c r="P58" s="295">
        <v>3</v>
      </c>
      <c r="Q58" s="295"/>
      <c r="R58" s="296"/>
      <c r="S58" s="294">
        <f>SUM(P58:R58)*100/F58</f>
        <v>33.333333333333336</v>
      </c>
      <c r="T58" s="295"/>
      <c r="U58" s="295"/>
      <c r="V58" s="28"/>
      <c r="W58" s="43">
        <f>SUM(T58:V58)*100/F57</f>
        <v>0</v>
      </c>
      <c r="X58" s="196">
        <f t="shared" si="10"/>
        <v>4.7777777777777777</v>
      </c>
      <c r="Y58" s="197">
        <f t="shared" si="11"/>
        <v>33.333333333333336</v>
      </c>
      <c r="Z58" s="12"/>
    </row>
    <row r="59" spans="1:26" x14ac:dyDescent="0.25">
      <c r="A59" s="58"/>
      <c r="B59" s="165" t="s">
        <v>68</v>
      </c>
      <c r="C59" s="195" t="s">
        <v>119</v>
      </c>
      <c r="D59" s="194">
        <v>11</v>
      </c>
      <c r="E59" s="292">
        <v>7</v>
      </c>
      <c r="F59" s="51">
        <f t="shared" si="9"/>
        <v>7</v>
      </c>
      <c r="G59" s="200" t="s">
        <v>75</v>
      </c>
      <c r="H59" s="292"/>
      <c r="I59" s="292">
        <v>1</v>
      </c>
      <c r="J59" s="293">
        <v>1</v>
      </c>
      <c r="K59" s="294">
        <f>SUM(H59:J59)*100/F59</f>
        <v>28.571428571428573</v>
      </c>
      <c r="L59" s="295"/>
      <c r="M59" s="295">
        <v>1</v>
      </c>
      <c r="N59" s="296">
        <v>1</v>
      </c>
      <c r="O59" s="294">
        <f>SUM(L59:N59)*100/F59</f>
        <v>28.571428571428573</v>
      </c>
      <c r="P59" s="295">
        <v>2</v>
      </c>
      <c r="Q59" s="295">
        <v>1</v>
      </c>
      <c r="R59" s="296"/>
      <c r="S59" s="294">
        <f>SUM(P59:R59)*100/F59</f>
        <v>42.857142857142854</v>
      </c>
      <c r="T59" s="295"/>
      <c r="U59" s="295"/>
      <c r="V59" s="28"/>
      <c r="W59" s="43">
        <f>SUM(T59:V59)*100/F58</f>
        <v>0</v>
      </c>
      <c r="X59" s="196">
        <f t="shared" si="10"/>
        <v>5.4285714285714288</v>
      </c>
      <c r="Y59" s="197">
        <f t="shared" si="11"/>
        <v>42.857142857142854</v>
      </c>
      <c r="Z59" s="12"/>
    </row>
    <row r="60" spans="1:26" x14ac:dyDescent="0.25">
      <c r="A60" s="58"/>
      <c r="B60" s="67"/>
      <c r="C60" s="202"/>
      <c r="D60" s="203"/>
      <c r="E60" s="295"/>
      <c r="F60" s="204"/>
      <c r="G60" s="201"/>
      <c r="H60" s="295"/>
      <c r="I60" s="295"/>
      <c r="J60" s="296"/>
      <c r="K60" s="300"/>
      <c r="L60" s="295"/>
      <c r="M60" s="295"/>
      <c r="N60" s="296"/>
      <c r="O60" s="300"/>
      <c r="P60" s="295"/>
      <c r="Q60" s="295"/>
      <c r="R60" s="296"/>
      <c r="S60" s="300"/>
      <c r="T60" s="295"/>
      <c r="U60" s="295"/>
      <c r="V60" s="28"/>
      <c r="W60" s="60"/>
      <c r="X60" s="124">
        <f>X59-X58</f>
        <v>0.65079365079365115</v>
      </c>
      <c r="Y60" s="124">
        <f>Y59-Y58</f>
        <v>9.5238095238095184</v>
      </c>
      <c r="Z60" s="12"/>
    </row>
    <row r="61" spans="1:26" x14ac:dyDescent="0.25">
      <c r="A61" s="58"/>
      <c r="B61" s="77" t="s">
        <v>67</v>
      </c>
      <c r="C61" s="73" t="s">
        <v>89</v>
      </c>
      <c r="D61" s="94">
        <v>7</v>
      </c>
      <c r="E61" s="312">
        <v>11</v>
      </c>
      <c r="F61" s="59">
        <f>H61+I61+J61+L61+M61+N61+P61+Q61+R61+T61+U61+V61</f>
        <v>11</v>
      </c>
      <c r="G61" s="77" t="s">
        <v>35</v>
      </c>
      <c r="H61" s="303"/>
      <c r="I61" s="303"/>
      <c r="J61" s="303"/>
      <c r="K61" s="304">
        <f>SUM(H61:J61)*100/F61</f>
        <v>0</v>
      </c>
      <c r="L61" s="303"/>
      <c r="M61" s="303">
        <v>2</v>
      </c>
      <c r="N61" s="303">
        <v>2</v>
      </c>
      <c r="O61" s="304">
        <f>SUM(L61:N61)*100/F61</f>
        <v>36.363636363636367</v>
      </c>
      <c r="P61" s="303">
        <v>1</v>
      </c>
      <c r="Q61" s="303">
        <v>3</v>
      </c>
      <c r="R61" s="303">
        <v>3</v>
      </c>
      <c r="S61" s="304">
        <f>SUM(P61:R61)*100/F61</f>
        <v>63.636363636363633</v>
      </c>
      <c r="T61" s="303"/>
      <c r="U61" s="303"/>
      <c r="V61" s="110"/>
      <c r="W61" s="122">
        <f>SUM(T61:V61)*100/F61</f>
        <v>0</v>
      </c>
      <c r="X61" s="120">
        <f>((1*H61)+(2*I61)+(3*J61)+(4*L61)+(5*M61)+(6*N61)+(7*P61)+(8*Q61)+(9*R61)+(10*T61)+(11*U61)+(12*V61))/F61</f>
        <v>7.2727272727272725</v>
      </c>
      <c r="Y61" s="121">
        <f>S61+W61</f>
        <v>63.636363636363633</v>
      </c>
      <c r="Z61" s="12"/>
    </row>
    <row r="62" spans="1:26" x14ac:dyDescent="0.25">
      <c r="A62" s="58"/>
      <c r="B62" s="57" t="s">
        <v>68</v>
      </c>
      <c r="C62" s="37" t="s">
        <v>20</v>
      </c>
      <c r="D62" s="68">
        <v>8</v>
      </c>
      <c r="E62" s="313">
        <v>12</v>
      </c>
      <c r="F62" s="59">
        <f>H62+I62+J62+L62+M62+N62+P62+Q62+R62+T62+U62+V62</f>
        <v>12</v>
      </c>
      <c r="G62" s="64" t="s">
        <v>35</v>
      </c>
      <c r="H62" s="301"/>
      <c r="I62" s="301"/>
      <c r="J62" s="301"/>
      <c r="K62" s="300">
        <f>SUM(H62:J62)*100/E62</f>
        <v>0</v>
      </c>
      <c r="L62" s="301"/>
      <c r="M62" s="301">
        <v>1</v>
      </c>
      <c r="N62" s="301">
        <v>3</v>
      </c>
      <c r="O62" s="300">
        <f>SUM(L62:N62)*100/E62</f>
        <v>33.333333333333336</v>
      </c>
      <c r="P62" s="301">
        <v>3</v>
      </c>
      <c r="Q62" s="301">
        <v>2</v>
      </c>
      <c r="R62" s="301">
        <v>2</v>
      </c>
      <c r="S62" s="300">
        <f>SUM(P62:R62)*100/E62</f>
        <v>58.333333333333336</v>
      </c>
      <c r="T62" s="301">
        <v>1</v>
      </c>
      <c r="U62" s="301"/>
      <c r="V62" s="66"/>
      <c r="W62" s="60">
        <f>SUM(T62:V62)*100/E62</f>
        <v>8.3333333333333339</v>
      </c>
      <c r="X62" s="62">
        <f>((1*H62)+(2*I62)+(3*J62)+(4*L62)+(5*M62)+(6*N62)+(7*P62)+(8*Q62)+(9*R62)+(10*T62)+(11*U62)+(12*V62))/F62</f>
        <v>7.333333333333333</v>
      </c>
      <c r="Y62" s="63">
        <f>S62+W62</f>
        <v>66.666666666666671</v>
      </c>
      <c r="Z62" s="13"/>
    </row>
    <row r="63" spans="1:26" x14ac:dyDescent="0.25">
      <c r="A63" s="58"/>
      <c r="B63" s="166" t="s">
        <v>68</v>
      </c>
      <c r="C63" s="140" t="s">
        <v>99</v>
      </c>
      <c r="D63" s="162">
        <v>9</v>
      </c>
      <c r="E63" s="314">
        <v>12</v>
      </c>
      <c r="F63" s="59">
        <f>H63+I63+J63+L63+M63+N63+P63+Q63+R63+T63+U63+V63</f>
        <v>12</v>
      </c>
      <c r="G63" s="152" t="s">
        <v>35</v>
      </c>
      <c r="H63" s="302"/>
      <c r="I63" s="302"/>
      <c r="J63" s="302"/>
      <c r="K63" s="299">
        <f>SUM(H63:J63)*100/E63</f>
        <v>0</v>
      </c>
      <c r="L63" s="302"/>
      <c r="M63" s="302">
        <v>1</v>
      </c>
      <c r="N63" s="302"/>
      <c r="O63" s="299">
        <f>SUM(L63:N63)*100/E63</f>
        <v>8.3333333333333339</v>
      </c>
      <c r="P63" s="302">
        <v>3</v>
      </c>
      <c r="Q63" s="302">
        <v>4</v>
      </c>
      <c r="R63" s="302">
        <v>1</v>
      </c>
      <c r="S63" s="299">
        <f>SUM(P63:R63)*100/E63</f>
        <v>66.666666666666671</v>
      </c>
      <c r="T63" s="302">
        <v>3</v>
      </c>
      <c r="U63" s="302"/>
      <c r="V63" s="159"/>
      <c r="W63" s="160">
        <f>SUM(T63:V63)*100/E63</f>
        <v>25</v>
      </c>
      <c r="X63" s="155">
        <f>((1*H63)+(2*I63)+(3*J63)+(4*L63)+(5*M63)+(6*N63)+(7*P63)+(8*Q63)+(9*R63)+(10*T63)+(11*U63)+(12*V63))/F63</f>
        <v>8.0833333333333339</v>
      </c>
      <c r="Y63" s="156">
        <f>S63+W63</f>
        <v>91.666666666666671</v>
      </c>
      <c r="Z63" s="13"/>
    </row>
    <row r="64" spans="1:26" x14ac:dyDescent="0.25">
      <c r="A64" s="58"/>
      <c r="B64" s="166" t="s">
        <v>68</v>
      </c>
      <c r="C64" s="195" t="s">
        <v>105</v>
      </c>
      <c r="D64" s="194">
        <v>10</v>
      </c>
      <c r="E64" s="292">
        <v>11</v>
      </c>
      <c r="F64" s="51">
        <f>H64+I64+J64+L64+M64+N64+P64+Q64+R64+T64+U64+V64</f>
        <v>11</v>
      </c>
      <c r="G64" s="200" t="s">
        <v>75</v>
      </c>
      <c r="H64" s="292"/>
      <c r="I64" s="292"/>
      <c r="J64" s="293"/>
      <c r="K64" s="294">
        <f>SUM(H64:J64)*100/F64</f>
        <v>0</v>
      </c>
      <c r="L64" s="295"/>
      <c r="M64" s="295">
        <v>2</v>
      </c>
      <c r="N64" s="296"/>
      <c r="O64" s="294">
        <f>SUM(L64:N64)*100/F64</f>
        <v>18.181818181818183</v>
      </c>
      <c r="P64" s="295">
        <v>5</v>
      </c>
      <c r="Q64" s="295">
        <v>2</v>
      </c>
      <c r="R64" s="296">
        <v>2</v>
      </c>
      <c r="S64" s="294">
        <f>SUM(P64:R64)*100/F64</f>
        <v>81.818181818181813</v>
      </c>
      <c r="T64" s="295"/>
      <c r="U64" s="295"/>
      <c r="V64" s="28"/>
      <c r="W64" s="43">
        <f>SUM(T64:V64)*100/F63</f>
        <v>0</v>
      </c>
      <c r="X64" s="196">
        <f>((1*H64)+(2*I64)+(3*J64)+(4*L64)+(5*M64)+(6*N64)+(7*P64)+(8*Q64)+(9*R64)+(10*T64)+(11*U64)+(12*V64))/F64</f>
        <v>7.1818181818181817</v>
      </c>
      <c r="Y64" s="197">
        <f>S64+W64</f>
        <v>81.818181818181813</v>
      </c>
      <c r="Z64" s="13"/>
    </row>
    <row r="65" spans="1:26" x14ac:dyDescent="0.25">
      <c r="A65" s="58"/>
      <c r="B65" s="166" t="s">
        <v>68</v>
      </c>
      <c r="C65" s="195" t="s">
        <v>109</v>
      </c>
      <c r="D65" s="194">
        <v>11</v>
      </c>
      <c r="E65" s="292">
        <v>11</v>
      </c>
      <c r="F65" s="51">
        <f>H65+I65+J65+L65+M65+N65+P65+Q65+R65+T65+U65+V65</f>
        <v>11</v>
      </c>
      <c r="G65" s="200" t="s">
        <v>75</v>
      </c>
      <c r="H65" s="292"/>
      <c r="I65" s="292"/>
      <c r="J65" s="293"/>
      <c r="K65" s="294">
        <f>SUM(H65:J65)*100/F65</f>
        <v>0</v>
      </c>
      <c r="L65" s="295"/>
      <c r="M65" s="295">
        <v>1</v>
      </c>
      <c r="N65" s="296">
        <v>1</v>
      </c>
      <c r="O65" s="294">
        <f>SUM(L65:N65)*100/F65</f>
        <v>18.181818181818183</v>
      </c>
      <c r="P65" s="295">
        <v>3</v>
      </c>
      <c r="Q65" s="295">
        <v>2</v>
      </c>
      <c r="R65" s="296">
        <v>1</v>
      </c>
      <c r="S65" s="294">
        <f>SUM(P65:R65)*100/F65</f>
        <v>54.545454545454547</v>
      </c>
      <c r="T65" s="295">
        <v>3</v>
      </c>
      <c r="U65" s="295"/>
      <c r="V65" s="28"/>
      <c r="W65" s="43">
        <f>SUM(T65:V65)*100/F64</f>
        <v>27.272727272727273</v>
      </c>
      <c r="X65" s="196">
        <f>((1*H65)+(2*I65)+(3*J65)+(4*L65)+(5*M65)+(6*N65)+(7*P65)+(8*Q65)+(9*R65)+(10*T65)+(11*U65)+(12*V65))/F65</f>
        <v>7.9090909090909092</v>
      </c>
      <c r="Y65" s="197">
        <f>S65+W65</f>
        <v>81.818181818181813</v>
      </c>
      <c r="Z65" s="13"/>
    </row>
    <row r="66" spans="1:26" x14ac:dyDescent="0.25">
      <c r="A66" s="58"/>
      <c r="B66" s="57"/>
      <c r="C66" s="202"/>
      <c r="D66" s="203"/>
      <c r="E66" s="295"/>
      <c r="F66" s="204"/>
      <c r="G66" s="201"/>
      <c r="H66" s="295"/>
      <c r="I66" s="295"/>
      <c r="J66" s="296"/>
      <c r="K66" s="300"/>
      <c r="L66" s="295"/>
      <c r="M66" s="295"/>
      <c r="N66" s="296"/>
      <c r="O66" s="300"/>
      <c r="P66" s="295"/>
      <c r="Q66" s="295"/>
      <c r="R66" s="296"/>
      <c r="S66" s="300"/>
      <c r="T66" s="295"/>
      <c r="U66" s="295"/>
      <c r="V66" s="28"/>
      <c r="W66" s="60"/>
      <c r="X66" s="124">
        <f>X65-X64</f>
        <v>0.72727272727272751</v>
      </c>
      <c r="Y66" s="124">
        <f>Y65-Y64</f>
        <v>0</v>
      </c>
      <c r="Z66" s="13"/>
    </row>
    <row r="67" spans="1:26" x14ac:dyDescent="0.25">
      <c r="A67" s="58"/>
      <c r="B67" s="77" t="s">
        <v>67</v>
      </c>
      <c r="C67" s="73" t="s">
        <v>89</v>
      </c>
      <c r="D67" s="100">
        <v>8</v>
      </c>
      <c r="E67" s="315">
        <v>11</v>
      </c>
      <c r="F67" s="59">
        <f>H67+I67+J67+L67+M67+N67+P67+Q67+R67+T67+U67+V67</f>
        <v>11</v>
      </c>
      <c r="G67" s="85" t="s">
        <v>35</v>
      </c>
      <c r="H67" s="303"/>
      <c r="I67" s="303"/>
      <c r="J67" s="303">
        <v>1</v>
      </c>
      <c r="K67" s="305">
        <f>SUM(H67:J67)*100/F67</f>
        <v>9.0909090909090917</v>
      </c>
      <c r="L67" s="306">
        <v>2</v>
      </c>
      <c r="M67" s="306"/>
      <c r="N67" s="306">
        <v>3</v>
      </c>
      <c r="O67" s="305">
        <f>SUM(L67:N67)*100/F67</f>
        <v>45.454545454545453</v>
      </c>
      <c r="P67" s="306">
        <v>1</v>
      </c>
      <c r="Q67" s="306">
        <v>1</v>
      </c>
      <c r="R67" s="306">
        <v>2</v>
      </c>
      <c r="S67" s="305">
        <f>SUM(P67:R67)*100/F67</f>
        <v>36.363636363636367</v>
      </c>
      <c r="T67" s="306">
        <v>1</v>
      </c>
      <c r="U67" s="306"/>
      <c r="V67" s="119"/>
      <c r="W67" s="123">
        <f>SUM(T67:V67)*100/F67</f>
        <v>9.0909090909090917</v>
      </c>
      <c r="X67" s="120">
        <f>((1*H67)+(2*I67)+(3*J67)+(4*L67)+(5*M67)+(6*N67)+(7*P67)+(8*Q67)+(9*R67)+(10*T67)+(11*U67)+(12*V67))/F67</f>
        <v>6.5454545454545459</v>
      </c>
      <c r="Y67" s="121">
        <f>S67+W67</f>
        <v>45.45454545454546</v>
      </c>
      <c r="Z67" s="13"/>
    </row>
    <row r="68" spans="1:26" x14ac:dyDescent="0.25">
      <c r="A68" s="58"/>
      <c r="B68" s="67" t="s">
        <v>67</v>
      </c>
      <c r="C68" s="37" t="s">
        <v>20</v>
      </c>
      <c r="D68" s="58">
        <v>9</v>
      </c>
      <c r="E68" s="293">
        <v>11</v>
      </c>
      <c r="F68" s="59">
        <f>H68+I68+J68+L68+M68+N68+P68+Q68+R68+T68+U68+V68</f>
        <v>11</v>
      </c>
      <c r="G68" s="64" t="s">
        <v>35</v>
      </c>
      <c r="H68" s="301"/>
      <c r="I68" s="301"/>
      <c r="J68" s="301"/>
      <c r="K68" s="300">
        <f>SUM(H68:J68)*100/E68</f>
        <v>0</v>
      </c>
      <c r="L68" s="301">
        <v>3</v>
      </c>
      <c r="M68" s="301"/>
      <c r="N68" s="301">
        <v>1</v>
      </c>
      <c r="O68" s="300">
        <f>SUM(L68:N68)*100/E68</f>
        <v>36.363636363636367</v>
      </c>
      <c r="P68" s="301">
        <v>2</v>
      </c>
      <c r="Q68" s="301">
        <v>2</v>
      </c>
      <c r="R68" s="301">
        <v>2</v>
      </c>
      <c r="S68" s="300">
        <f>SUM(P68:R68)*100/E68</f>
        <v>54.545454545454547</v>
      </c>
      <c r="T68" s="301"/>
      <c r="U68" s="301">
        <v>1</v>
      </c>
      <c r="V68" s="66"/>
      <c r="W68" s="60">
        <f>SUM(T68:V68)*100/E68</f>
        <v>9.0909090909090917</v>
      </c>
      <c r="X68" s="62">
        <f>((1*H68)+(2*I68)+(3*J68)+(4*L68)+(5*M68)+(6*N68)+(7*P68)+(8*Q68)+(9*R68)+(10*T68)+(11*U68)+(12*V68))/F68</f>
        <v>7</v>
      </c>
      <c r="Y68" s="63">
        <f>S68+W68</f>
        <v>63.63636363636364</v>
      </c>
    </row>
    <row r="69" spans="1:26" x14ac:dyDescent="0.25">
      <c r="A69" s="58"/>
      <c r="B69" s="165" t="s">
        <v>67</v>
      </c>
      <c r="C69" s="140" t="s">
        <v>99</v>
      </c>
      <c r="D69" s="158">
        <v>10</v>
      </c>
      <c r="E69" s="298">
        <v>10</v>
      </c>
      <c r="F69" s="59">
        <f>H69+I69+J69+L69+M69+N69+P69+Q69+R69+T69+U69+V69</f>
        <v>10</v>
      </c>
      <c r="G69" s="152" t="s">
        <v>35</v>
      </c>
      <c r="H69" s="302"/>
      <c r="I69" s="302"/>
      <c r="J69" s="302">
        <v>1</v>
      </c>
      <c r="K69" s="299">
        <f>SUM(H69:J69)*100/E69</f>
        <v>10</v>
      </c>
      <c r="L69" s="302">
        <v>1</v>
      </c>
      <c r="M69" s="302">
        <v>1</v>
      </c>
      <c r="N69" s="302"/>
      <c r="O69" s="299">
        <f>SUM(L69:N69)*100/E69</f>
        <v>20</v>
      </c>
      <c r="P69" s="302">
        <v>4</v>
      </c>
      <c r="Q69" s="302"/>
      <c r="R69" s="302">
        <v>2</v>
      </c>
      <c r="S69" s="299">
        <f>SUM(P69:R69)*100/E69</f>
        <v>60</v>
      </c>
      <c r="T69" s="302">
        <v>1</v>
      </c>
      <c r="U69" s="302"/>
      <c r="V69" s="159"/>
      <c r="W69" s="160">
        <f>SUM(T69:V69)*100/E69</f>
        <v>10</v>
      </c>
      <c r="X69" s="155">
        <f>((1*H69)+(2*I69)+(3*J69)+(4*L69)+(5*M69)+(6*N69)+(7*P69)+(8*Q69)+(9*R69)+(10*T69)+(11*U69)+(12*V69))/F69</f>
        <v>6.8</v>
      </c>
      <c r="Y69" s="156">
        <f>S69+W69</f>
        <v>70</v>
      </c>
    </row>
    <row r="70" spans="1:26" x14ac:dyDescent="0.25">
      <c r="A70" s="58"/>
      <c r="B70" s="165" t="s">
        <v>67</v>
      </c>
      <c r="C70" s="195" t="s">
        <v>105</v>
      </c>
      <c r="D70" s="194">
        <v>11</v>
      </c>
      <c r="E70" s="292">
        <v>10</v>
      </c>
      <c r="F70" s="51">
        <f>H70+I70+J70+L70+M70+N70+P70+Q70+R70+T70+U70+V70</f>
        <v>10</v>
      </c>
      <c r="G70" s="200" t="s">
        <v>75</v>
      </c>
      <c r="H70" s="292"/>
      <c r="I70" s="292"/>
      <c r="J70" s="293">
        <v>2</v>
      </c>
      <c r="K70" s="294">
        <f>SUM(H70:J70)*100/F70</f>
        <v>20</v>
      </c>
      <c r="L70" s="295">
        <v>1</v>
      </c>
      <c r="M70" s="295"/>
      <c r="N70" s="296"/>
      <c r="O70" s="294">
        <f>SUM(L70:N70)*100/F70</f>
        <v>10</v>
      </c>
      <c r="P70" s="295">
        <v>3</v>
      </c>
      <c r="Q70" s="295">
        <v>1</v>
      </c>
      <c r="R70" s="296">
        <v>2</v>
      </c>
      <c r="S70" s="294">
        <f>SUM(P70:R70)*100/F70</f>
        <v>60</v>
      </c>
      <c r="T70" s="295">
        <v>1</v>
      </c>
      <c r="U70" s="295"/>
      <c r="V70" s="28"/>
      <c r="W70" s="43">
        <f>SUM(T70:V70)*100/F69</f>
        <v>10</v>
      </c>
      <c r="X70" s="196">
        <f>((1*H70)+(2*I70)+(3*J70)+(4*L70)+(5*M70)+(6*N70)+(7*P70)+(8*Q70)+(9*R70)+(10*T70)+(11*U70)+(12*V70))/F70</f>
        <v>6.7</v>
      </c>
      <c r="Y70" s="197">
        <f>S70+W70</f>
        <v>70</v>
      </c>
    </row>
    <row r="71" spans="1:26" x14ac:dyDescent="0.25">
      <c r="A71" s="58"/>
      <c r="B71" s="67"/>
      <c r="C71" s="202"/>
      <c r="D71" s="203"/>
      <c r="E71" s="295"/>
      <c r="F71" s="204"/>
      <c r="G71" s="201"/>
      <c r="H71" s="295"/>
      <c r="I71" s="295"/>
      <c r="J71" s="296"/>
      <c r="K71" s="300"/>
      <c r="L71" s="295"/>
      <c r="M71" s="295"/>
      <c r="N71" s="296"/>
      <c r="O71" s="300"/>
      <c r="P71" s="295"/>
      <c r="Q71" s="295"/>
      <c r="R71" s="296"/>
      <c r="S71" s="300"/>
      <c r="T71" s="295"/>
      <c r="U71" s="295"/>
      <c r="V71" s="28"/>
      <c r="W71" s="60"/>
      <c r="X71" s="124">
        <f>X70-X69</f>
        <v>-9.9999999999999645E-2</v>
      </c>
      <c r="Y71" s="124">
        <f>Y70-Y69</f>
        <v>0</v>
      </c>
    </row>
    <row r="72" spans="1:26" x14ac:dyDescent="0.25">
      <c r="A72" s="58"/>
      <c r="B72" s="165" t="s">
        <v>67</v>
      </c>
      <c r="C72" s="140" t="s">
        <v>99</v>
      </c>
      <c r="D72" s="158">
        <v>11</v>
      </c>
      <c r="E72" s="298">
        <v>7</v>
      </c>
      <c r="F72" s="59">
        <f>H72+I72+J72+L72+M72+N72+P72+Q72+R72+T72+U72+V72</f>
        <v>7</v>
      </c>
      <c r="G72" s="152" t="s">
        <v>35</v>
      </c>
      <c r="H72" s="302"/>
      <c r="I72" s="302">
        <v>2</v>
      </c>
      <c r="J72" s="302">
        <v>3</v>
      </c>
      <c r="K72" s="299">
        <f>SUM(H72:J72)*100/E72</f>
        <v>71.428571428571431</v>
      </c>
      <c r="L72" s="302"/>
      <c r="M72" s="302"/>
      <c r="N72" s="302">
        <v>2</v>
      </c>
      <c r="O72" s="299">
        <f>SUM(L72:N72)*100/E72</f>
        <v>28.571428571428573</v>
      </c>
      <c r="P72" s="302"/>
      <c r="Q72" s="302"/>
      <c r="R72" s="302"/>
      <c r="S72" s="299">
        <f>SUM(P72:R72)*100/E72</f>
        <v>0</v>
      </c>
      <c r="T72" s="302"/>
      <c r="U72" s="302"/>
      <c r="V72" s="159"/>
      <c r="W72" s="160">
        <f>SUM(T72:V72)*100/E72</f>
        <v>0</v>
      </c>
      <c r="X72" s="155">
        <f>((1*H72)+(2*I72)+(3*J72)+(4*L72)+(5*M72)+(6*N72)+(7*P72)+(8*Q72)+(9*R72)+(10*T72)+(11*U72)+(12*V72))/F72</f>
        <v>3.5714285714285716</v>
      </c>
      <c r="Y72" s="156">
        <f>S72+W72</f>
        <v>0</v>
      </c>
    </row>
    <row r="73" spans="1:26" x14ac:dyDescent="0.25">
      <c r="A73" s="58"/>
      <c r="B73" s="67"/>
      <c r="C73" s="37"/>
      <c r="D73" s="58"/>
      <c r="E73" s="293"/>
      <c r="F73" s="118"/>
      <c r="G73" s="64"/>
      <c r="H73" s="301"/>
      <c r="I73" s="301"/>
      <c r="J73" s="301"/>
      <c r="K73" s="300"/>
      <c r="L73" s="301"/>
      <c r="M73" s="301"/>
      <c r="N73" s="301"/>
      <c r="O73" s="300"/>
      <c r="P73" s="301"/>
      <c r="Q73" s="301"/>
      <c r="R73" s="301"/>
      <c r="S73" s="300"/>
      <c r="T73" s="301"/>
      <c r="U73" s="301"/>
      <c r="V73" s="66"/>
      <c r="W73" s="60"/>
      <c r="X73" s="62"/>
      <c r="Y73" s="62"/>
    </row>
    <row r="74" spans="1:26" x14ac:dyDescent="0.25">
      <c r="A74" s="58"/>
      <c r="B74" s="67"/>
      <c r="C74" s="140" t="s">
        <v>99</v>
      </c>
      <c r="D74" s="58"/>
      <c r="E74" s="293"/>
      <c r="F74" s="118"/>
      <c r="G74" s="152" t="s">
        <v>35</v>
      </c>
      <c r="H74" s="301"/>
      <c r="I74" s="301"/>
      <c r="J74" s="301"/>
      <c r="K74" s="300"/>
      <c r="L74" s="301"/>
      <c r="M74" s="301"/>
      <c r="N74" s="301"/>
      <c r="O74" s="300"/>
      <c r="P74" s="301"/>
      <c r="Q74" s="301"/>
      <c r="R74" s="301"/>
      <c r="S74" s="300"/>
      <c r="T74" s="301"/>
      <c r="U74" s="301"/>
      <c r="V74" s="66"/>
      <c r="W74" s="60"/>
      <c r="X74" s="155">
        <f>AVERAGE(X72,X69,X63,X56,X49,X42,X35,X28,X22,X16)</f>
        <v>6.5708333333333346</v>
      </c>
      <c r="Y74" s="155">
        <f>AVERAGE(Y72,Y69,Y63,Y56,Y49,Y42,Y35,Y28,Y22,Y16)</f>
        <v>58.426820728291318</v>
      </c>
    </row>
    <row r="75" spans="1:26" x14ac:dyDescent="0.25">
      <c r="A75" s="58"/>
      <c r="B75" s="64"/>
      <c r="C75" s="195" t="s">
        <v>105</v>
      </c>
      <c r="D75" s="61"/>
      <c r="E75" s="296"/>
      <c r="F75" s="69"/>
      <c r="G75" s="200" t="s">
        <v>75</v>
      </c>
      <c r="H75" s="301"/>
      <c r="I75" s="301"/>
      <c r="J75" s="301"/>
      <c r="K75" s="300"/>
      <c r="L75" s="301"/>
      <c r="M75" s="301"/>
      <c r="N75" s="301"/>
      <c r="O75" s="300"/>
      <c r="P75" s="301"/>
      <c r="Q75" s="301"/>
      <c r="R75" s="301"/>
      <c r="S75" s="300"/>
      <c r="T75" s="301"/>
      <c r="U75" s="301"/>
      <c r="V75" s="11"/>
      <c r="W75" s="60"/>
      <c r="X75" s="209">
        <f>AVERAGE(X70,X64,X57,X50,X36,X29,X23,X17,X12)</f>
        <v>6.8040073942034729</v>
      </c>
      <c r="Y75" s="209">
        <f>AVERAGE(Y70,Y64,Y57,Y50,Y36,Y29,Y23,Y17,Y12)</f>
        <v>62.426057965273657</v>
      </c>
    </row>
    <row r="76" spans="1:26" x14ac:dyDescent="0.25">
      <c r="A76" s="58"/>
      <c r="B76" s="64"/>
      <c r="C76" s="195" t="s">
        <v>109</v>
      </c>
      <c r="D76" s="61"/>
      <c r="E76" s="296"/>
      <c r="F76" s="69"/>
      <c r="G76" s="200" t="s">
        <v>75</v>
      </c>
      <c r="H76" s="301"/>
      <c r="I76" s="301"/>
      <c r="J76" s="301"/>
      <c r="K76" s="300"/>
      <c r="L76" s="301"/>
      <c r="M76" s="301"/>
      <c r="N76" s="301"/>
      <c r="O76" s="300"/>
      <c r="P76" s="301"/>
      <c r="Q76" s="301"/>
      <c r="R76" s="301"/>
      <c r="S76" s="300"/>
      <c r="T76" s="301"/>
      <c r="U76" s="301"/>
      <c r="V76" s="11"/>
      <c r="W76" s="60"/>
      <c r="X76" s="209">
        <f>AVERAGE(X65,X58,X51,X44,X37,X30,X24,X18,X13)</f>
        <v>6.5737769855416905</v>
      </c>
      <c r="Y76" s="209">
        <f>AVERAGE(Y65,Y58,Y51,Y44,Y37,Y30,Y24,Y18,Y13)</f>
        <v>54.060484682820579</v>
      </c>
    </row>
    <row r="77" spans="1:26" x14ac:dyDescent="0.25">
      <c r="A77" s="58"/>
      <c r="B77" s="64"/>
      <c r="C77" s="195" t="s">
        <v>119</v>
      </c>
      <c r="D77" s="61"/>
      <c r="E77" s="296"/>
      <c r="F77" s="69"/>
      <c r="G77" s="200" t="s">
        <v>75</v>
      </c>
      <c r="H77" s="301"/>
      <c r="I77" s="301"/>
      <c r="J77" s="301"/>
      <c r="K77" s="300"/>
      <c r="L77" s="301"/>
      <c r="M77" s="301"/>
      <c r="N77" s="301"/>
      <c r="O77" s="300"/>
      <c r="P77" s="301"/>
      <c r="Q77" s="301"/>
      <c r="R77" s="301"/>
      <c r="S77" s="300"/>
      <c r="T77" s="301"/>
      <c r="U77" s="301"/>
      <c r="V77" s="11"/>
      <c r="W77" s="60"/>
      <c r="X77" s="209">
        <f>AVERAGE(X59,X52,X45,X38,X31,X25,X19,X14)</f>
        <v>6.3567693744164329</v>
      </c>
      <c r="Y77" s="209">
        <f>AVERAGE(Y59,Y52,Y45,Y38,Y31,Y25,Y19,Y14)</f>
        <v>52.555616449478336</v>
      </c>
    </row>
    <row r="78" spans="1:26" x14ac:dyDescent="0.25">
      <c r="A78" s="58"/>
      <c r="B78" s="64"/>
      <c r="C78" s="208"/>
      <c r="D78" s="61"/>
      <c r="E78" s="296"/>
      <c r="F78" s="69"/>
      <c r="G78" s="40"/>
      <c r="H78" s="301"/>
      <c r="I78" s="301"/>
      <c r="J78" s="301"/>
      <c r="K78" s="300"/>
      <c r="L78" s="301"/>
      <c r="M78" s="301"/>
      <c r="N78" s="301"/>
      <c r="O78" s="300"/>
      <c r="P78" s="301"/>
      <c r="Q78" s="301"/>
      <c r="R78" s="301"/>
      <c r="S78" s="300"/>
      <c r="T78" s="301"/>
      <c r="U78" s="301"/>
      <c r="V78" s="11"/>
      <c r="W78" s="60"/>
      <c r="X78" s="124">
        <f>X77-X76</f>
        <v>-0.21700761112525768</v>
      </c>
      <c r="Y78" s="124">
        <f>Y77-Y76</f>
        <v>-1.5048682333422434</v>
      </c>
    </row>
    <row r="79" spans="1:26" x14ac:dyDescent="0.25">
      <c r="A79" s="58"/>
      <c r="B79" s="275" t="s">
        <v>60</v>
      </c>
      <c r="C79" s="195" t="s">
        <v>105</v>
      </c>
      <c r="D79" s="194">
        <v>2</v>
      </c>
      <c r="E79" s="292">
        <v>17</v>
      </c>
      <c r="F79" s="51">
        <f>H79+I79+J79+L79+M79+N79+P79+Q79+R79+T79+U79+V79</f>
        <v>17</v>
      </c>
      <c r="G79" s="210" t="s">
        <v>36</v>
      </c>
      <c r="H79" s="292"/>
      <c r="I79" s="292"/>
      <c r="J79" s="293">
        <v>1</v>
      </c>
      <c r="K79" s="294">
        <f>SUM(H79:J79)*100/F79</f>
        <v>5.882352941176471</v>
      </c>
      <c r="L79" s="295">
        <v>2</v>
      </c>
      <c r="M79" s="295"/>
      <c r="N79" s="296"/>
      <c r="O79" s="294">
        <f>SUM(L79:N79)*100/F79</f>
        <v>11.764705882352942</v>
      </c>
      <c r="P79" s="295">
        <v>1</v>
      </c>
      <c r="Q79" s="295">
        <v>2</v>
      </c>
      <c r="R79" s="296">
        <v>2</v>
      </c>
      <c r="S79" s="294">
        <f>SUM(P79:R79)*100/F79</f>
        <v>29.411764705882351</v>
      </c>
      <c r="T79" s="295">
        <v>4</v>
      </c>
      <c r="U79" s="295">
        <v>5</v>
      </c>
      <c r="V79" s="28"/>
      <c r="W79" s="43">
        <f>SUM(T79:V79)*100/F79</f>
        <v>52.941176470588232</v>
      </c>
      <c r="X79" s="196">
        <f>((1*H79)+(2*I79)+(3*J79)+(4*L79)+(5*M79)+(6*N79)+(7*P79)+(8*Q79)+(9*R79)+(10*T79)+(11*U79)+(12*V79))/F79</f>
        <v>8.6470588235294112</v>
      </c>
      <c r="Y79" s="197">
        <f>S79+W79</f>
        <v>82.35294117647058</v>
      </c>
    </row>
    <row r="80" spans="1:26" x14ac:dyDescent="0.25">
      <c r="A80" s="58"/>
      <c r="B80" s="275" t="s">
        <v>60</v>
      </c>
      <c r="C80" s="195" t="s">
        <v>109</v>
      </c>
      <c r="D80" s="194">
        <v>3</v>
      </c>
      <c r="E80" s="292">
        <v>18</v>
      </c>
      <c r="F80" s="51">
        <f>H80+I80+J80+L80+M80+N80+P80+Q80+R80+T80+U80+V80</f>
        <v>18</v>
      </c>
      <c r="G80" s="210" t="s">
        <v>36</v>
      </c>
      <c r="H80" s="292"/>
      <c r="I80" s="292">
        <v>1</v>
      </c>
      <c r="J80" s="293">
        <v>1</v>
      </c>
      <c r="K80" s="294">
        <f>SUM(H80:J80)*100/F80</f>
        <v>11.111111111111111</v>
      </c>
      <c r="L80" s="295"/>
      <c r="M80" s="295">
        <v>1</v>
      </c>
      <c r="N80" s="296">
        <v>1</v>
      </c>
      <c r="O80" s="294">
        <f>SUM(L80:N80)*100/F80</f>
        <v>11.111111111111111</v>
      </c>
      <c r="P80" s="295">
        <v>2</v>
      </c>
      <c r="Q80" s="295">
        <v>2</v>
      </c>
      <c r="R80" s="296">
        <v>1</v>
      </c>
      <c r="S80" s="294">
        <f>SUM(P80:R80)*100/F80</f>
        <v>27.777777777777779</v>
      </c>
      <c r="T80" s="295">
        <v>6</v>
      </c>
      <c r="U80" s="295">
        <v>3</v>
      </c>
      <c r="V80" s="28"/>
      <c r="W80" s="43">
        <f>SUM(T80:V80)*100/F80</f>
        <v>50</v>
      </c>
      <c r="X80" s="196">
        <f>((1*H80)+(2*I80)+(3*J80)+(4*L80)+(5*M80)+(6*N80)+(7*P80)+(8*Q80)+(9*R80)+(10*T80)+(11*U80)+(12*V80))/F80</f>
        <v>8.2222222222222214</v>
      </c>
      <c r="Y80" s="197">
        <f>S80+W80</f>
        <v>77.777777777777771</v>
      </c>
    </row>
    <row r="81" spans="1:25" x14ac:dyDescent="0.25">
      <c r="A81" s="58"/>
      <c r="B81" s="275" t="s">
        <v>60</v>
      </c>
      <c r="C81" s="195" t="s">
        <v>119</v>
      </c>
      <c r="D81" s="194">
        <v>4</v>
      </c>
      <c r="E81" s="292">
        <v>17</v>
      </c>
      <c r="F81" s="51">
        <f>H81+I81+J81+L81+M81+N81+P81+Q81+R81+T81+U81+V81</f>
        <v>17</v>
      </c>
      <c r="G81" s="210" t="s">
        <v>36</v>
      </c>
      <c r="H81" s="292"/>
      <c r="I81" s="292"/>
      <c r="J81" s="293">
        <v>1</v>
      </c>
      <c r="K81" s="294">
        <f>SUM(H81:J81)*100/F81</f>
        <v>5.882352941176471</v>
      </c>
      <c r="L81" s="295">
        <v>1</v>
      </c>
      <c r="M81" s="295">
        <v>1</v>
      </c>
      <c r="N81" s="296"/>
      <c r="O81" s="294">
        <f>SUM(L81:N81)*100/F81</f>
        <v>11.764705882352942</v>
      </c>
      <c r="P81" s="295">
        <v>2</v>
      </c>
      <c r="Q81" s="295">
        <v>1</v>
      </c>
      <c r="R81" s="296">
        <v>2</v>
      </c>
      <c r="S81" s="294">
        <f>SUM(P81:R81)*100/F81</f>
        <v>29.411764705882351</v>
      </c>
      <c r="T81" s="295">
        <v>4</v>
      </c>
      <c r="U81" s="295">
        <v>5</v>
      </c>
      <c r="V81" s="28"/>
      <c r="W81" s="43">
        <f>SUM(T81:V81)*100/F81</f>
        <v>52.941176470588232</v>
      </c>
      <c r="X81" s="196">
        <f>((1*H81)+(2*I81)+(3*J81)+(4*L81)+(5*M81)+(6*N81)+(7*P81)+(8*Q81)+(9*R81)+(10*T81)+(11*U81)+(12*V81))/F81</f>
        <v>8.6470588235294112</v>
      </c>
      <c r="Y81" s="197">
        <f>S81+W81</f>
        <v>82.35294117647058</v>
      </c>
    </row>
    <row r="82" spans="1:25" x14ac:dyDescent="0.25">
      <c r="A82" s="58"/>
      <c r="B82" s="275"/>
      <c r="C82" s="195"/>
      <c r="D82" s="194"/>
      <c r="E82" s="292"/>
      <c r="F82" s="51"/>
      <c r="G82" s="210"/>
      <c r="H82" s="292"/>
      <c r="I82" s="292"/>
      <c r="J82" s="293"/>
      <c r="K82" s="294"/>
      <c r="L82" s="295"/>
      <c r="M82" s="295"/>
      <c r="N82" s="296"/>
      <c r="O82" s="294"/>
      <c r="P82" s="295"/>
      <c r="Q82" s="295"/>
      <c r="R82" s="296"/>
      <c r="S82" s="294"/>
      <c r="T82" s="295"/>
      <c r="U82" s="295"/>
      <c r="V82" s="28"/>
      <c r="W82" s="43"/>
      <c r="X82" s="124">
        <f>X81-X80</f>
        <v>0.42483660130718981</v>
      </c>
      <c r="Y82" s="124">
        <f>Y81-Y80</f>
        <v>4.5751633986928084</v>
      </c>
    </row>
    <row r="83" spans="1:25" x14ac:dyDescent="0.25">
      <c r="A83" s="58"/>
      <c r="B83" s="163" t="s">
        <v>98</v>
      </c>
      <c r="C83" s="164" t="s">
        <v>99</v>
      </c>
      <c r="D83" s="158">
        <v>2</v>
      </c>
      <c r="E83" s="298">
        <v>17</v>
      </c>
      <c r="F83" s="59">
        <f>H83+I83+J83+L83+M83+N83+P83+Q83+R83+T83+U83+V83</f>
        <v>17</v>
      </c>
      <c r="G83" s="152" t="s">
        <v>36</v>
      </c>
      <c r="H83" s="302"/>
      <c r="I83" s="302"/>
      <c r="J83" s="302"/>
      <c r="K83" s="299">
        <f>SUM(H83:J83)*100/E83</f>
        <v>0</v>
      </c>
      <c r="L83" s="302"/>
      <c r="M83" s="302"/>
      <c r="N83" s="302">
        <v>1</v>
      </c>
      <c r="O83" s="299">
        <f>SUM(L83:N83)*100/E83</f>
        <v>5.882352941176471</v>
      </c>
      <c r="P83" s="302">
        <v>2</v>
      </c>
      <c r="Q83" s="302">
        <v>5</v>
      </c>
      <c r="R83" s="302">
        <v>3</v>
      </c>
      <c r="S83" s="299">
        <f>SUM(P83:R83)*100/E83</f>
        <v>58.823529411764703</v>
      </c>
      <c r="T83" s="302">
        <v>6</v>
      </c>
      <c r="U83" s="302"/>
      <c r="V83" s="148"/>
      <c r="W83" s="160">
        <f>SUM(T83:V83)*100/E83</f>
        <v>35.294117647058826</v>
      </c>
      <c r="X83" s="155">
        <f>((1*H83)+(2*I83)+(3*J83)+(4*L83)+(5*M83)+(6*N83)+(7*P83)+(8*Q83)+(9*R83)+(10*T83)+(11*U83)+(12*V83))/F83</f>
        <v>8.6470588235294112</v>
      </c>
      <c r="Y83" s="156">
        <f>S83+W83</f>
        <v>94.117647058823536</v>
      </c>
    </row>
    <row r="84" spans="1:25" x14ac:dyDescent="0.25">
      <c r="A84" s="58"/>
      <c r="B84" s="163" t="s">
        <v>98</v>
      </c>
      <c r="C84" s="195" t="s">
        <v>105</v>
      </c>
      <c r="D84" s="194">
        <v>3</v>
      </c>
      <c r="E84" s="292">
        <v>18</v>
      </c>
      <c r="F84" s="51">
        <f>H84+I84+J84+L84+M84+N84+P84+Q84+R84+T84+U84+V84</f>
        <v>18</v>
      </c>
      <c r="G84" s="210" t="s">
        <v>36</v>
      </c>
      <c r="H84" s="292">
        <v>1</v>
      </c>
      <c r="I84" s="292"/>
      <c r="J84" s="293"/>
      <c r="K84" s="294">
        <f>SUM(H84:J84)*100/F84</f>
        <v>5.5555555555555554</v>
      </c>
      <c r="L84" s="295"/>
      <c r="M84" s="295"/>
      <c r="N84" s="296"/>
      <c r="O84" s="294">
        <f>SUM(L84:N84)*100/F84</f>
        <v>0</v>
      </c>
      <c r="P84" s="295">
        <v>2</v>
      </c>
      <c r="Q84" s="295">
        <v>5</v>
      </c>
      <c r="R84" s="296">
        <v>3</v>
      </c>
      <c r="S84" s="294">
        <f>SUM(P84:R84)*100/F84</f>
        <v>55.555555555555557</v>
      </c>
      <c r="T84" s="295">
        <v>7</v>
      </c>
      <c r="U84" s="295"/>
      <c r="V84" s="28"/>
      <c r="W84" s="43">
        <f>SUM(T84:V84)*100/F83</f>
        <v>41.176470588235297</v>
      </c>
      <c r="X84" s="196">
        <f>((1*H84)+(2*I84)+(3*J84)+(4*L84)+(5*M84)+(6*N84)+(7*P84)+(8*Q84)+(9*R84)+(10*T84)+(11*U84)+(12*V84))/F84</f>
        <v>8.4444444444444446</v>
      </c>
      <c r="Y84" s="197">
        <f>S84+W84</f>
        <v>96.732026143790847</v>
      </c>
    </row>
    <row r="85" spans="1:25" x14ac:dyDescent="0.25">
      <c r="A85" s="58"/>
      <c r="B85" s="163" t="s">
        <v>98</v>
      </c>
      <c r="C85" s="195" t="s">
        <v>109</v>
      </c>
      <c r="D85" s="194">
        <v>4</v>
      </c>
      <c r="E85" s="292">
        <v>18</v>
      </c>
      <c r="F85" s="51">
        <f>H85+I85+J85+L85+M85+N85+P85+Q85+R85+T85+U85+V85</f>
        <v>18</v>
      </c>
      <c r="G85" s="210" t="s">
        <v>36</v>
      </c>
      <c r="H85" s="292"/>
      <c r="I85" s="292">
        <v>1</v>
      </c>
      <c r="J85" s="293"/>
      <c r="K85" s="294">
        <f>SUM(H85:J85)*100/F85</f>
        <v>5.5555555555555554</v>
      </c>
      <c r="L85" s="295"/>
      <c r="M85" s="295"/>
      <c r="N85" s="296"/>
      <c r="O85" s="294">
        <f>SUM(L85:N85)*100/F85</f>
        <v>0</v>
      </c>
      <c r="P85" s="295"/>
      <c r="Q85" s="295">
        <v>8</v>
      </c>
      <c r="R85" s="296">
        <v>3</v>
      </c>
      <c r="S85" s="294">
        <f>SUM(P85:R85)*100/F85</f>
        <v>61.111111111111114</v>
      </c>
      <c r="T85" s="295">
        <v>6</v>
      </c>
      <c r="U85" s="295"/>
      <c r="V85" s="28"/>
      <c r="W85" s="43">
        <f>SUM(T85:V85)*100/F84</f>
        <v>33.333333333333336</v>
      </c>
      <c r="X85" s="196">
        <f>((1*H85)+(2*I85)+(3*J85)+(4*L85)+(5*M85)+(6*N85)+(7*P85)+(8*Q85)+(9*R85)+(10*T85)+(11*U85)+(12*V85))/F85</f>
        <v>8.5</v>
      </c>
      <c r="Y85" s="197">
        <f>S85+W85</f>
        <v>94.444444444444457</v>
      </c>
    </row>
    <row r="86" spans="1:25" x14ac:dyDescent="0.25">
      <c r="A86" s="58"/>
      <c r="B86" s="419" t="s">
        <v>68</v>
      </c>
      <c r="C86" s="195" t="s">
        <v>119</v>
      </c>
      <c r="D86" s="194">
        <v>5</v>
      </c>
      <c r="E86" s="292">
        <v>17</v>
      </c>
      <c r="F86" s="51">
        <f>H86+I86+J86+L86+M86+N86+P86+Q86+R86+T86+U86+V86</f>
        <v>17</v>
      </c>
      <c r="G86" s="210" t="s">
        <v>36</v>
      </c>
      <c r="H86" s="292"/>
      <c r="I86" s="292"/>
      <c r="J86" s="293">
        <v>1</v>
      </c>
      <c r="K86" s="294">
        <f>SUM(H86:J86)*100/F86</f>
        <v>5.882352941176471</v>
      </c>
      <c r="L86" s="295"/>
      <c r="M86" s="295"/>
      <c r="N86" s="296"/>
      <c r="O86" s="294">
        <f>SUM(L86:N86)*100/F86</f>
        <v>0</v>
      </c>
      <c r="P86" s="295">
        <v>4</v>
      </c>
      <c r="Q86" s="295">
        <v>7</v>
      </c>
      <c r="R86" s="296">
        <v>2</v>
      </c>
      <c r="S86" s="294">
        <f>SUM(P86:R86)*100/F86</f>
        <v>76.470588235294116</v>
      </c>
      <c r="T86" s="295">
        <v>3</v>
      </c>
      <c r="U86" s="295"/>
      <c r="V86" s="28"/>
      <c r="W86" s="43">
        <f>SUM(T86:V86)*100/F85</f>
        <v>16.666666666666668</v>
      </c>
      <c r="X86" s="196">
        <f>((1*H86)+(2*I86)+(3*J86)+(4*L86)+(5*M86)+(6*N86)+(7*P86)+(8*Q86)+(9*R86)+(10*T86)+(11*U86)+(12*V86))/F86</f>
        <v>7.9411764705882355</v>
      </c>
      <c r="Y86" s="197">
        <f>S86+W86</f>
        <v>93.137254901960787</v>
      </c>
    </row>
    <row r="87" spans="1:25" x14ac:dyDescent="0.25">
      <c r="A87" s="58"/>
      <c r="B87" s="211"/>
      <c r="C87" s="212"/>
      <c r="D87" s="61"/>
      <c r="E87" s="296"/>
      <c r="F87" s="69"/>
      <c r="G87" s="65"/>
      <c r="H87" s="301"/>
      <c r="I87" s="301"/>
      <c r="J87" s="301"/>
      <c r="K87" s="300"/>
      <c r="L87" s="301"/>
      <c r="M87" s="301"/>
      <c r="N87" s="301"/>
      <c r="O87" s="300"/>
      <c r="P87" s="301"/>
      <c r="Q87" s="301"/>
      <c r="R87" s="301"/>
      <c r="S87" s="300"/>
      <c r="T87" s="301"/>
      <c r="U87" s="301"/>
      <c r="V87" s="11"/>
      <c r="W87" s="60"/>
      <c r="X87" s="124">
        <f>X86-X85</f>
        <v>-0.5588235294117645</v>
      </c>
      <c r="Y87" s="124">
        <f>Y86-Y85</f>
        <v>-1.3071895424836697</v>
      </c>
    </row>
    <row r="88" spans="1:25" x14ac:dyDescent="0.25">
      <c r="A88" s="58"/>
      <c r="B88" s="64" t="s">
        <v>74</v>
      </c>
      <c r="C88" s="37" t="s">
        <v>20</v>
      </c>
      <c r="D88" s="58">
        <v>2</v>
      </c>
      <c r="E88" s="293">
        <v>24</v>
      </c>
      <c r="F88" s="59">
        <f>H88+I88+J88+L88+M88+N88+P88+Q88+R88+T88+U88+V88</f>
        <v>24</v>
      </c>
      <c r="G88" s="64" t="s">
        <v>36</v>
      </c>
      <c r="H88" s="301"/>
      <c r="I88" s="301"/>
      <c r="J88" s="301">
        <v>1</v>
      </c>
      <c r="K88" s="300">
        <f>SUM(H88:J88)*100/E88</f>
        <v>4.166666666666667</v>
      </c>
      <c r="L88" s="301">
        <v>1</v>
      </c>
      <c r="M88" s="301"/>
      <c r="N88" s="301">
        <v>3</v>
      </c>
      <c r="O88" s="300">
        <f>SUM(L88:N88)*100/E88</f>
        <v>16.666666666666668</v>
      </c>
      <c r="P88" s="301">
        <v>3</v>
      </c>
      <c r="Q88" s="301">
        <v>4</v>
      </c>
      <c r="R88" s="301">
        <v>4</v>
      </c>
      <c r="S88" s="300">
        <f>SUM(P88:R88)*100/E88</f>
        <v>45.833333333333336</v>
      </c>
      <c r="T88" s="301">
        <v>3</v>
      </c>
      <c r="U88" s="301">
        <v>5</v>
      </c>
      <c r="V88" s="11"/>
      <c r="W88" s="60">
        <f>SUM(T88:V88)*100/E88</f>
        <v>33.333333333333336</v>
      </c>
      <c r="X88" s="62">
        <f>((1*H88)+(2*I88)+(3*J88)+(4*L88)+(5*M88)+(6*N88)+(7*P88)+(8*Q88)+(9*R88)+(10*T88)+(11*U88)+(12*V88))/F88</f>
        <v>8.2916666666666661</v>
      </c>
      <c r="Y88" s="63">
        <f>S88+W88</f>
        <v>79.166666666666671</v>
      </c>
    </row>
    <row r="89" spans="1:25" x14ac:dyDescent="0.25">
      <c r="A89" s="58"/>
      <c r="B89" s="152" t="s">
        <v>74</v>
      </c>
      <c r="C89" s="164" t="s">
        <v>99</v>
      </c>
      <c r="D89" s="158">
        <v>3</v>
      </c>
      <c r="E89" s="298">
        <v>21</v>
      </c>
      <c r="F89" s="59">
        <f>H89+I89+J89+L89+M89+N89+P89+Q89+R89+T89+U89+V89</f>
        <v>21</v>
      </c>
      <c r="G89" s="152" t="s">
        <v>36</v>
      </c>
      <c r="H89" s="302"/>
      <c r="I89" s="302"/>
      <c r="J89" s="302">
        <v>2</v>
      </c>
      <c r="K89" s="299">
        <f>SUM(H89:J89)*100/E89</f>
        <v>9.5238095238095237</v>
      </c>
      <c r="L89" s="302"/>
      <c r="M89" s="302"/>
      <c r="N89" s="302">
        <v>3</v>
      </c>
      <c r="O89" s="299">
        <f>SUM(L89:N89)*100/E89</f>
        <v>14.285714285714286</v>
      </c>
      <c r="P89" s="302">
        <v>3</v>
      </c>
      <c r="Q89" s="302">
        <v>4</v>
      </c>
      <c r="R89" s="302">
        <v>2</v>
      </c>
      <c r="S89" s="299">
        <f>SUM(P89:R89)*100/E89</f>
        <v>42.857142857142854</v>
      </c>
      <c r="T89" s="302">
        <v>3</v>
      </c>
      <c r="U89" s="302">
        <v>4</v>
      </c>
      <c r="V89" s="148"/>
      <c r="W89" s="160">
        <f>SUM(T89:V89)*100/E89</f>
        <v>33.333333333333336</v>
      </c>
      <c r="X89" s="155">
        <f>((1*H89)+(2*I89)+(3*J89)+(4*L89)+(5*M89)+(6*N89)+(7*P89)+(8*Q89)+(9*R89)+(10*T89)+(11*U89)+(12*V89))/F89</f>
        <v>8.0476190476190474</v>
      </c>
      <c r="Y89" s="156">
        <f>S89+W89</f>
        <v>76.19047619047619</v>
      </c>
    </row>
    <row r="90" spans="1:25" x14ac:dyDescent="0.25">
      <c r="A90" s="58"/>
      <c r="B90" s="152" t="s">
        <v>74</v>
      </c>
      <c r="C90" s="195" t="s">
        <v>105</v>
      </c>
      <c r="D90" s="194">
        <v>4</v>
      </c>
      <c r="E90" s="292">
        <v>21</v>
      </c>
      <c r="F90" s="51">
        <f>H90+I90+J90+L90+M90+N90+P90+Q90+R90+T90+U90+V90</f>
        <v>21</v>
      </c>
      <c r="G90" s="210" t="s">
        <v>36</v>
      </c>
      <c r="H90" s="292"/>
      <c r="I90" s="292"/>
      <c r="J90" s="293">
        <v>1</v>
      </c>
      <c r="K90" s="294">
        <f>SUM(H90:J90)*100/F90</f>
        <v>4.7619047619047619</v>
      </c>
      <c r="L90" s="295"/>
      <c r="M90" s="295">
        <v>1</v>
      </c>
      <c r="N90" s="296"/>
      <c r="O90" s="294">
        <f>SUM(L90:N90)*100/F90</f>
        <v>4.7619047619047619</v>
      </c>
      <c r="P90" s="295">
        <v>3</v>
      </c>
      <c r="Q90" s="295">
        <v>6</v>
      </c>
      <c r="R90" s="296">
        <v>2</v>
      </c>
      <c r="S90" s="294">
        <f>SUM(P90:R90)*100/F90</f>
        <v>52.38095238095238</v>
      </c>
      <c r="T90" s="295">
        <v>4</v>
      </c>
      <c r="U90" s="295">
        <v>4</v>
      </c>
      <c r="V90" s="28"/>
      <c r="W90" s="43">
        <f>SUM(T90:V90)*100/F89</f>
        <v>38.095238095238095</v>
      </c>
      <c r="X90" s="196">
        <f>((1*H90)+(2*I90)+(3*J90)+(4*L90)+(5*M90)+(6*N90)+(7*P90)+(8*Q90)+(9*R90)+(10*T90)+(11*U90)+(12*V90))/F90</f>
        <v>8.5238095238095237</v>
      </c>
      <c r="Y90" s="197">
        <f>S90+W90</f>
        <v>90.476190476190482</v>
      </c>
    </row>
    <row r="91" spans="1:25" x14ac:dyDescent="0.25">
      <c r="A91" s="58"/>
      <c r="B91" s="284" t="s">
        <v>67</v>
      </c>
      <c r="C91" s="195" t="s">
        <v>109</v>
      </c>
      <c r="D91" s="194">
        <v>5</v>
      </c>
      <c r="E91" s="292">
        <v>23</v>
      </c>
      <c r="F91" s="51">
        <f>H91+I91+J91+L91+M91+N91+P91+Q91+R91+T91+U91+V91</f>
        <v>23</v>
      </c>
      <c r="G91" s="210" t="s">
        <v>36</v>
      </c>
      <c r="H91" s="292"/>
      <c r="I91" s="292"/>
      <c r="J91" s="293">
        <v>2</v>
      </c>
      <c r="K91" s="294">
        <f>SUM(H91:J91)*100/F91</f>
        <v>8.695652173913043</v>
      </c>
      <c r="L91" s="295">
        <v>1</v>
      </c>
      <c r="M91" s="295">
        <v>2</v>
      </c>
      <c r="N91" s="296">
        <v>2</v>
      </c>
      <c r="O91" s="294">
        <f>SUM(L91:N91)*100/F91</f>
        <v>21.739130434782609</v>
      </c>
      <c r="P91" s="295">
        <v>4</v>
      </c>
      <c r="Q91" s="295">
        <v>5</v>
      </c>
      <c r="R91" s="296">
        <v>4</v>
      </c>
      <c r="S91" s="294">
        <f>SUM(P91:R91)*100/F91</f>
        <v>56.521739130434781</v>
      </c>
      <c r="T91" s="295">
        <v>3</v>
      </c>
      <c r="U91" s="295"/>
      <c r="V91" s="28"/>
      <c r="W91" s="43">
        <f>SUM(T91:V91)*100/F90</f>
        <v>14.285714285714286</v>
      </c>
      <c r="X91" s="196">
        <f>((1*H91)+(2*I91)+(3*J91)+(4*L91)+(5*M91)+(6*N91)+(7*P91)+(8*Q91)+(9*R91)+(10*T91)+(11*U91)+(12*V91))/F91</f>
        <v>7.2173913043478262</v>
      </c>
      <c r="Y91" s="197">
        <f>S91+W91</f>
        <v>70.807453416149073</v>
      </c>
    </row>
    <row r="92" spans="1:25" x14ac:dyDescent="0.25">
      <c r="A92" s="58"/>
      <c r="B92" s="284" t="s">
        <v>67</v>
      </c>
      <c r="C92" s="195" t="s">
        <v>119</v>
      </c>
      <c r="D92" s="194">
        <v>6</v>
      </c>
      <c r="E92" s="292">
        <v>21</v>
      </c>
      <c r="F92" s="51">
        <f>H92+I92+J92+L92+M92+N92+P92+Q92+R92+T92+U92+V92</f>
        <v>21</v>
      </c>
      <c r="G92" s="210" t="s">
        <v>36</v>
      </c>
      <c r="H92" s="292"/>
      <c r="I92" s="292"/>
      <c r="J92" s="293"/>
      <c r="K92" s="294">
        <f>SUM(H92:J92)*100/F92</f>
        <v>0</v>
      </c>
      <c r="L92" s="295">
        <v>2</v>
      </c>
      <c r="M92" s="295">
        <v>2</v>
      </c>
      <c r="N92" s="296">
        <v>4</v>
      </c>
      <c r="O92" s="294">
        <f>SUM(L92:N92)*100/F92</f>
        <v>38.095238095238095</v>
      </c>
      <c r="P92" s="295">
        <v>2</v>
      </c>
      <c r="Q92" s="295">
        <v>5</v>
      </c>
      <c r="R92" s="296">
        <v>4</v>
      </c>
      <c r="S92" s="294">
        <f>SUM(P92:R92)*100/F92</f>
        <v>52.38095238095238</v>
      </c>
      <c r="T92" s="295">
        <v>2</v>
      </c>
      <c r="U92" s="295"/>
      <c r="V92" s="28"/>
      <c r="W92" s="43">
        <f>SUM(T92:V92)*100/F91</f>
        <v>8.695652173913043</v>
      </c>
      <c r="X92" s="196">
        <f>((1*H92)+(2*I92)+(3*J92)+(4*L92)+(5*M92)+(6*N92)+(7*P92)+(8*Q92)+(9*R92)+(10*T92)+(11*U92)+(12*V92))/F92</f>
        <v>7.2380952380952381</v>
      </c>
      <c r="Y92" s="197">
        <f>S92+W92</f>
        <v>61.076604554865426</v>
      </c>
    </row>
    <row r="93" spans="1:25" x14ac:dyDescent="0.25">
      <c r="A93" s="58"/>
      <c r="B93" s="64"/>
      <c r="C93" s="212"/>
      <c r="D93" s="61"/>
      <c r="E93" s="296"/>
      <c r="F93" s="69"/>
      <c r="G93" s="65"/>
      <c r="H93" s="301"/>
      <c r="I93" s="301"/>
      <c r="J93" s="301"/>
      <c r="K93" s="300"/>
      <c r="L93" s="301"/>
      <c r="M93" s="301"/>
      <c r="N93" s="301"/>
      <c r="O93" s="300"/>
      <c r="P93" s="301"/>
      <c r="Q93" s="301"/>
      <c r="R93" s="301"/>
      <c r="S93" s="300"/>
      <c r="T93" s="301"/>
      <c r="U93" s="301"/>
      <c r="V93" s="11"/>
      <c r="W93" s="60"/>
      <c r="X93" s="124">
        <f>X92-X91</f>
        <v>2.0703933747411973E-2</v>
      </c>
      <c r="Y93" s="124">
        <f>Y92-Y91</f>
        <v>-9.730848861283647</v>
      </c>
    </row>
    <row r="94" spans="1:25" x14ac:dyDescent="0.25">
      <c r="A94" s="58"/>
      <c r="B94" s="125" t="s">
        <v>56</v>
      </c>
      <c r="C94" s="37" t="s">
        <v>20</v>
      </c>
      <c r="D94" s="58">
        <v>3</v>
      </c>
      <c r="E94" s="293">
        <v>10</v>
      </c>
      <c r="F94" s="59">
        <f>H94+I94+J94+L94+M94+N94+P94+Q94+R94+T94+U94+V94</f>
        <v>10</v>
      </c>
      <c r="G94" s="64" t="s">
        <v>36</v>
      </c>
      <c r="H94" s="301"/>
      <c r="I94" s="301"/>
      <c r="J94" s="301"/>
      <c r="K94" s="300">
        <f>SUM(H94:J94)*100/E94</f>
        <v>0</v>
      </c>
      <c r="L94" s="301">
        <v>1</v>
      </c>
      <c r="M94" s="301"/>
      <c r="N94" s="301">
        <v>1</v>
      </c>
      <c r="O94" s="300">
        <f>SUM(L94:N94)*100/E94</f>
        <v>20</v>
      </c>
      <c r="P94" s="301"/>
      <c r="Q94" s="301"/>
      <c r="R94" s="301">
        <v>3</v>
      </c>
      <c r="S94" s="300">
        <f>SUM(P94:R94)*100/E94</f>
        <v>30</v>
      </c>
      <c r="T94" s="301">
        <v>2</v>
      </c>
      <c r="U94" s="301">
        <v>3</v>
      </c>
      <c r="V94" s="66"/>
      <c r="W94" s="60">
        <f>SUM(T94:V94)*100/E94</f>
        <v>50</v>
      </c>
      <c r="X94" s="62">
        <f>((1*H94)+(2*I94)+(3*J94)+(4*L94)+(5*M94)+(6*N94)+(7*P94)+(8*Q94)+(9*R94)+(10*T94)+(11*U94)+(12*V94))/F94</f>
        <v>9</v>
      </c>
      <c r="Y94" s="63">
        <f>S94+W94</f>
        <v>80</v>
      </c>
    </row>
    <row r="95" spans="1:25" x14ac:dyDescent="0.25">
      <c r="A95" s="58"/>
      <c r="B95" s="161" t="s">
        <v>56</v>
      </c>
      <c r="C95" s="140" t="s">
        <v>99</v>
      </c>
      <c r="D95" s="158">
        <v>4</v>
      </c>
      <c r="E95" s="298">
        <v>10</v>
      </c>
      <c r="F95" s="59">
        <f>H95+I95+J95+L95+M95+N95+P95+Q95+R95+T95+U95+V95</f>
        <v>10</v>
      </c>
      <c r="G95" s="152" t="s">
        <v>36</v>
      </c>
      <c r="H95" s="302"/>
      <c r="I95" s="302"/>
      <c r="J95" s="302"/>
      <c r="K95" s="299">
        <f>SUM(H95:J95)*100/E95</f>
        <v>0</v>
      </c>
      <c r="L95" s="302"/>
      <c r="M95" s="302">
        <v>1</v>
      </c>
      <c r="N95" s="302">
        <v>1</v>
      </c>
      <c r="O95" s="299">
        <f>SUM(L95:N95)*100/E95</f>
        <v>20</v>
      </c>
      <c r="P95" s="302"/>
      <c r="Q95" s="302"/>
      <c r="R95" s="302"/>
      <c r="S95" s="299">
        <f>SUM(P95:R95)*100/E95</f>
        <v>0</v>
      </c>
      <c r="T95" s="302">
        <v>3</v>
      </c>
      <c r="U95" s="302">
        <v>5</v>
      </c>
      <c r="V95" s="159"/>
      <c r="W95" s="160">
        <f>SUM(T95:V95)*100/E95</f>
        <v>80</v>
      </c>
      <c r="X95" s="155">
        <f>((1*H95)+(2*I95)+(3*J95)+(4*L95)+(5*M95)+(6*N95)+(7*P95)+(8*Q95)+(9*R95)+(10*T95)+(11*U95)+(12*V95))/F95</f>
        <v>9.6</v>
      </c>
      <c r="Y95" s="156">
        <f>S95+W95</f>
        <v>80</v>
      </c>
    </row>
    <row r="96" spans="1:25" x14ac:dyDescent="0.25">
      <c r="A96" s="58"/>
      <c r="B96" s="275" t="s">
        <v>67</v>
      </c>
      <c r="C96" s="195" t="s">
        <v>105</v>
      </c>
      <c r="D96" s="194">
        <v>5</v>
      </c>
      <c r="E96" s="292">
        <v>10</v>
      </c>
      <c r="F96" s="51">
        <f>H96+I96+J96+L96+M96+N96+P96+Q96+R96+T96+U96+V96</f>
        <v>10</v>
      </c>
      <c r="G96" s="210" t="s">
        <v>37</v>
      </c>
      <c r="H96" s="292"/>
      <c r="I96" s="292"/>
      <c r="J96" s="293">
        <v>1</v>
      </c>
      <c r="K96" s="294">
        <f>SUM(H96:J96)*100/F96</f>
        <v>10</v>
      </c>
      <c r="L96" s="295"/>
      <c r="M96" s="295">
        <v>2</v>
      </c>
      <c r="N96" s="296"/>
      <c r="O96" s="294">
        <f>SUM(L96:N96)*100/F96</f>
        <v>20</v>
      </c>
      <c r="P96" s="295">
        <v>2</v>
      </c>
      <c r="Q96" s="295">
        <v>1</v>
      </c>
      <c r="R96" s="296">
        <v>2</v>
      </c>
      <c r="S96" s="294">
        <f>SUM(P96:R96)*100/F96</f>
        <v>50</v>
      </c>
      <c r="T96" s="295">
        <v>2</v>
      </c>
      <c r="U96" s="295"/>
      <c r="V96" s="28"/>
      <c r="W96" s="43">
        <f>SUM(T96:V96)*100/F95</f>
        <v>20</v>
      </c>
      <c r="X96" s="196">
        <f>((1*H96)+(2*I96)+(3*J96)+(4*L96)+(5*M96)+(6*N96)+(7*P96)+(8*Q96)+(9*R96)+(10*T96)+(11*U96)+(12*V96))/F96</f>
        <v>7.3</v>
      </c>
      <c r="Y96" s="197">
        <f>S96+W96</f>
        <v>70</v>
      </c>
    </row>
    <row r="97" spans="1:25" x14ac:dyDescent="0.25">
      <c r="A97" s="58"/>
      <c r="B97" s="275" t="s">
        <v>67</v>
      </c>
      <c r="C97" s="195" t="s">
        <v>109</v>
      </c>
      <c r="D97" s="194">
        <v>6</v>
      </c>
      <c r="E97" s="292">
        <v>10</v>
      </c>
      <c r="F97" s="51">
        <f>H97+I97+J97+L97+M97+N97+P97+Q97+R97+T97+U97+V97</f>
        <v>10</v>
      </c>
      <c r="G97" s="210" t="s">
        <v>37</v>
      </c>
      <c r="H97" s="292"/>
      <c r="I97" s="292"/>
      <c r="J97" s="293">
        <v>1</v>
      </c>
      <c r="K97" s="294">
        <f>SUM(H97:J97)*100/F97</f>
        <v>10</v>
      </c>
      <c r="L97" s="295">
        <v>1</v>
      </c>
      <c r="M97" s="295">
        <v>1</v>
      </c>
      <c r="N97" s="296">
        <v>1</v>
      </c>
      <c r="O97" s="294">
        <f>SUM(L97:N97)*100/F97</f>
        <v>30</v>
      </c>
      <c r="P97" s="295">
        <v>1</v>
      </c>
      <c r="Q97" s="295">
        <v>2</v>
      </c>
      <c r="R97" s="296">
        <v>2</v>
      </c>
      <c r="S97" s="294">
        <f>SUM(P97:R97)*100/F97</f>
        <v>50</v>
      </c>
      <c r="T97" s="295">
        <v>1</v>
      </c>
      <c r="U97" s="295"/>
      <c r="V97" s="28"/>
      <c r="W97" s="43">
        <f>SUM(T97:V97)*100/F96</f>
        <v>10</v>
      </c>
      <c r="X97" s="196">
        <f>((1*H97)+(2*I97)+(3*J97)+(4*L97)+(5*M97)+(6*N97)+(7*P97)+(8*Q97)+(9*R97)+(10*T97)+(11*U97)+(12*V97))/F97</f>
        <v>6.9</v>
      </c>
      <c r="Y97" s="197">
        <f>S97+W97</f>
        <v>60</v>
      </c>
    </row>
    <row r="98" spans="1:25" x14ac:dyDescent="0.25">
      <c r="A98" s="58"/>
      <c r="B98" s="275" t="s">
        <v>67</v>
      </c>
      <c r="C98" s="195" t="s">
        <v>119</v>
      </c>
      <c r="D98" s="194">
        <v>7</v>
      </c>
      <c r="E98" s="292">
        <v>10</v>
      </c>
      <c r="F98" s="51">
        <f>H98+I98+J98+L98+M98+N98+P98+Q98+R98+T98+U98+V98</f>
        <v>10</v>
      </c>
      <c r="G98" s="210" t="s">
        <v>37</v>
      </c>
      <c r="H98" s="292"/>
      <c r="I98" s="292"/>
      <c r="J98" s="293"/>
      <c r="K98" s="294">
        <f>SUM(H98:J98)*100/F98</f>
        <v>0</v>
      </c>
      <c r="L98" s="295"/>
      <c r="M98" s="295">
        <v>3</v>
      </c>
      <c r="N98" s="296">
        <v>3</v>
      </c>
      <c r="O98" s="294">
        <f>SUM(L98:N98)*100/F98</f>
        <v>60</v>
      </c>
      <c r="P98" s="295">
        <v>1</v>
      </c>
      <c r="Q98" s="295">
        <v>1</v>
      </c>
      <c r="R98" s="296">
        <v>2</v>
      </c>
      <c r="S98" s="294">
        <f>SUM(P98:R98)*100/F98</f>
        <v>40</v>
      </c>
      <c r="T98" s="295"/>
      <c r="U98" s="295"/>
      <c r="V98" s="28"/>
      <c r="W98" s="43">
        <f>SUM(T98:V98)*100/F97</f>
        <v>0</v>
      </c>
      <c r="X98" s="196">
        <f>((1*H98)+(2*I98)+(3*J98)+(4*L98)+(5*M98)+(6*N98)+(7*P98)+(8*Q98)+(9*R98)+(10*T98)+(11*U98)+(12*V98))/F98</f>
        <v>6.6</v>
      </c>
      <c r="Y98" s="197">
        <f>S98+W98</f>
        <v>40</v>
      </c>
    </row>
    <row r="99" spans="1:25" x14ac:dyDescent="0.25">
      <c r="A99" s="58"/>
      <c r="B99" s="64"/>
      <c r="C99" s="212"/>
      <c r="D99" s="61"/>
      <c r="E99" s="296"/>
      <c r="F99" s="69"/>
      <c r="G99" s="65"/>
      <c r="H99" s="301"/>
      <c r="I99" s="301"/>
      <c r="J99" s="301"/>
      <c r="K99" s="300"/>
      <c r="L99" s="301"/>
      <c r="M99" s="301"/>
      <c r="N99" s="301"/>
      <c r="O99" s="300"/>
      <c r="P99" s="301"/>
      <c r="Q99" s="301"/>
      <c r="R99" s="301"/>
      <c r="S99" s="300"/>
      <c r="T99" s="301"/>
      <c r="U99" s="301"/>
      <c r="V99" s="11"/>
      <c r="W99" s="60"/>
      <c r="X99" s="124">
        <f>X98-X97</f>
        <v>-0.30000000000000071</v>
      </c>
      <c r="Y99" s="124">
        <f>Y98-Y97</f>
        <v>-20</v>
      </c>
    </row>
    <row r="100" spans="1:25" x14ac:dyDescent="0.25">
      <c r="A100" s="58"/>
      <c r="B100" s="126" t="s">
        <v>60</v>
      </c>
      <c r="C100" s="73" t="s">
        <v>89</v>
      </c>
      <c r="D100" s="74">
        <v>3</v>
      </c>
      <c r="E100" s="312">
        <v>18</v>
      </c>
      <c r="F100" s="59">
        <f t="shared" ref="F100:F105" si="12">H100+I100+J100+L100+M100+N100+P100+Q100+R100+T100+U100+V100</f>
        <v>18</v>
      </c>
      <c r="G100" s="77" t="s">
        <v>37</v>
      </c>
      <c r="H100" s="303"/>
      <c r="I100" s="303"/>
      <c r="J100" s="303"/>
      <c r="K100" s="304">
        <f>SUM(H100:J100)*100/F100</f>
        <v>0</v>
      </c>
      <c r="L100" s="303"/>
      <c r="M100" s="303">
        <v>1</v>
      </c>
      <c r="N100" s="303">
        <v>1</v>
      </c>
      <c r="O100" s="304">
        <f>SUM(L100:N100)*100/F100</f>
        <v>11.111111111111111</v>
      </c>
      <c r="P100" s="303"/>
      <c r="Q100" s="303">
        <v>4</v>
      </c>
      <c r="R100" s="303">
        <v>1</v>
      </c>
      <c r="S100" s="304">
        <f>SUM(P100:R100)*100/F100</f>
        <v>27.777777777777779</v>
      </c>
      <c r="T100" s="303">
        <v>6</v>
      </c>
      <c r="U100" s="303">
        <v>5</v>
      </c>
      <c r="V100" s="127"/>
      <c r="W100" s="128">
        <f>SUM(T100:V100)*100/F100</f>
        <v>61.111111111111114</v>
      </c>
      <c r="X100" s="120">
        <f t="shared" ref="X100:X105" si="13">((1*H100)+(2*I100)+(3*J100)+(4*L100)+(5*M100)+(6*N100)+(7*P100)+(8*Q100)+(9*R100)+(10*T100)+(11*U100)+(12*V100))/F100</f>
        <v>9.2777777777777786</v>
      </c>
      <c r="Y100" s="121">
        <f t="shared" ref="Y100:Y105" si="14">S100+W100</f>
        <v>88.888888888888886</v>
      </c>
    </row>
    <row r="101" spans="1:25" x14ac:dyDescent="0.25">
      <c r="A101" s="58"/>
      <c r="B101" s="64" t="s">
        <v>60</v>
      </c>
      <c r="C101" s="37" t="s">
        <v>20</v>
      </c>
      <c r="D101" s="58">
        <v>4</v>
      </c>
      <c r="E101" s="293">
        <v>18</v>
      </c>
      <c r="F101" s="59">
        <f t="shared" si="12"/>
        <v>18</v>
      </c>
      <c r="G101" s="64" t="s">
        <v>36</v>
      </c>
      <c r="H101" s="301"/>
      <c r="I101" s="301"/>
      <c r="J101" s="301"/>
      <c r="K101" s="300">
        <f>SUM(H101:J101)*100/E101</f>
        <v>0</v>
      </c>
      <c r="L101" s="301"/>
      <c r="M101" s="301"/>
      <c r="N101" s="301"/>
      <c r="O101" s="300">
        <f>SUM(L101:N101)*100/E101</f>
        <v>0</v>
      </c>
      <c r="P101" s="301">
        <v>1</v>
      </c>
      <c r="Q101" s="301"/>
      <c r="R101" s="301">
        <v>6</v>
      </c>
      <c r="S101" s="300">
        <f>SUM(P101:R101)*100/E101</f>
        <v>38.888888888888886</v>
      </c>
      <c r="T101" s="301">
        <v>8</v>
      </c>
      <c r="U101" s="301">
        <v>3</v>
      </c>
      <c r="V101" s="66"/>
      <c r="W101" s="60">
        <f>SUM(T101:V101)*100/E101</f>
        <v>61.111111111111114</v>
      </c>
      <c r="X101" s="62">
        <f t="shared" si="13"/>
        <v>9.6666666666666661</v>
      </c>
      <c r="Y101" s="63">
        <f t="shared" si="14"/>
        <v>100</v>
      </c>
    </row>
    <row r="102" spans="1:25" x14ac:dyDescent="0.25">
      <c r="A102" s="58"/>
      <c r="B102" s="163" t="s">
        <v>68</v>
      </c>
      <c r="C102" s="140" t="s">
        <v>99</v>
      </c>
      <c r="D102" s="158">
        <v>5</v>
      </c>
      <c r="E102" s="298">
        <v>16</v>
      </c>
      <c r="F102" s="59">
        <f t="shared" si="12"/>
        <v>16</v>
      </c>
      <c r="G102" s="152" t="s">
        <v>37</v>
      </c>
      <c r="H102" s="302"/>
      <c r="I102" s="302"/>
      <c r="J102" s="302"/>
      <c r="K102" s="299">
        <f>SUM(H102:J102)*100/E102</f>
        <v>0</v>
      </c>
      <c r="L102" s="302"/>
      <c r="M102" s="302">
        <v>1</v>
      </c>
      <c r="N102" s="302">
        <v>1</v>
      </c>
      <c r="O102" s="299">
        <f>SUM(L102:N102)*100/E102</f>
        <v>12.5</v>
      </c>
      <c r="P102" s="302">
        <v>3</v>
      </c>
      <c r="Q102" s="302">
        <v>6</v>
      </c>
      <c r="R102" s="302">
        <v>2</v>
      </c>
      <c r="S102" s="299">
        <f>SUM(P102:R102)*100/E102</f>
        <v>68.75</v>
      </c>
      <c r="T102" s="302">
        <v>1</v>
      </c>
      <c r="U102" s="302">
        <v>2</v>
      </c>
      <c r="V102" s="159"/>
      <c r="W102" s="160">
        <f>SUM(T102:V102)*100/E102</f>
        <v>18.75</v>
      </c>
      <c r="X102" s="155">
        <f t="shared" si="13"/>
        <v>8.125</v>
      </c>
      <c r="Y102" s="156">
        <f t="shared" si="14"/>
        <v>87.5</v>
      </c>
    </row>
    <row r="103" spans="1:25" x14ac:dyDescent="0.25">
      <c r="A103" s="58"/>
      <c r="B103" s="163" t="s">
        <v>68</v>
      </c>
      <c r="C103" s="195" t="s">
        <v>105</v>
      </c>
      <c r="D103" s="194">
        <v>6</v>
      </c>
      <c r="E103" s="292">
        <v>17</v>
      </c>
      <c r="F103" s="51">
        <f t="shared" si="12"/>
        <v>17</v>
      </c>
      <c r="G103" s="210" t="s">
        <v>37</v>
      </c>
      <c r="H103" s="292"/>
      <c r="I103" s="292"/>
      <c r="J103" s="293">
        <v>1</v>
      </c>
      <c r="K103" s="294">
        <f>SUM(H103:J103)*100/F103</f>
        <v>5.882352941176471</v>
      </c>
      <c r="L103" s="295"/>
      <c r="M103" s="295">
        <v>2</v>
      </c>
      <c r="N103" s="296">
        <v>4</v>
      </c>
      <c r="O103" s="294">
        <f>SUM(L103:N103)*100/F103</f>
        <v>35.294117647058826</v>
      </c>
      <c r="P103" s="295">
        <v>3</v>
      </c>
      <c r="Q103" s="295">
        <v>3</v>
      </c>
      <c r="R103" s="296"/>
      <c r="S103" s="294">
        <f>SUM(P103:R103)*100/F103</f>
        <v>35.294117647058826</v>
      </c>
      <c r="T103" s="295">
        <v>3</v>
      </c>
      <c r="U103" s="295">
        <v>1</v>
      </c>
      <c r="V103" s="28"/>
      <c r="W103" s="43">
        <f>SUM(T103:V103)*100/F102</f>
        <v>25</v>
      </c>
      <c r="X103" s="196">
        <f t="shared" si="13"/>
        <v>7.2352941176470589</v>
      </c>
      <c r="Y103" s="197">
        <f t="shared" si="14"/>
        <v>60.294117647058826</v>
      </c>
    </row>
    <row r="104" spans="1:25" x14ac:dyDescent="0.25">
      <c r="A104" s="58"/>
      <c r="B104" s="163" t="s">
        <v>68</v>
      </c>
      <c r="C104" s="195" t="s">
        <v>109</v>
      </c>
      <c r="D104" s="194">
        <v>7</v>
      </c>
      <c r="E104" s="292">
        <v>17</v>
      </c>
      <c r="F104" s="51">
        <f t="shared" si="12"/>
        <v>17</v>
      </c>
      <c r="G104" s="210" t="s">
        <v>37</v>
      </c>
      <c r="H104" s="292"/>
      <c r="I104" s="292"/>
      <c r="J104" s="293"/>
      <c r="K104" s="294">
        <f>SUM(H104:J104)*100/F104</f>
        <v>0</v>
      </c>
      <c r="L104" s="295">
        <v>2</v>
      </c>
      <c r="M104" s="295">
        <v>3</v>
      </c>
      <c r="N104" s="296">
        <v>3</v>
      </c>
      <c r="O104" s="294">
        <f>SUM(L104:N104)*100/F104</f>
        <v>47.058823529411768</v>
      </c>
      <c r="P104" s="295">
        <v>3</v>
      </c>
      <c r="Q104" s="295">
        <v>1</v>
      </c>
      <c r="R104" s="296">
        <v>1</v>
      </c>
      <c r="S104" s="294">
        <f>SUM(P104:R104)*100/F104</f>
        <v>29.411764705882351</v>
      </c>
      <c r="T104" s="295">
        <v>3</v>
      </c>
      <c r="U104" s="295">
        <v>1</v>
      </c>
      <c r="V104" s="28"/>
      <c r="W104" s="43">
        <f>SUM(T104:V104)*100/F103</f>
        <v>23.529411764705884</v>
      </c>
      <c r="X104" s="196">
        <f t="shared" si="13"/>
        <v>7.0588235294117645</v>
      </c>
      <c r="Y104" s="197">
        <f t="shared" si="14"/>
        <v>52.941176470588232</v>
      </c>
    </row>
    <row r="105" spans="1:25" x14ac:dyDescent="0.25">
      <c r="A105" s="58"/>
      <c r="B105" s="163" t="s">
        <v>68</v>
      </c>
      <c r="C105" s="195" t="s">
        <v>119</v>
      </c>
      <c r="D105" s="194">
        <v>8</v>
      </c>
      <c r="E105" s="292">
        <v>18</v>
      </c>
      <c r="F105" s="51">
        <f t="shared" si="12"/>
        <v>18</v>
      </c>
      <c r="G105" s="210" t="s">
        <v>37</v>
      </c>
      <c r="H105" s="292"/>
      <c r="I105" s="292"/>
      <c r="J105" s="293">
        <v>1</v>
      </c>
      <c r="K105" s="294">
        <f>SUM(H105:J105)*100/F105</f>
        <v>5.5555555555555554</v>
      </c>
      <c r="L105" s="295">
        <v>7</v>
      </c>
      <c r="M105" s="295"/>
      <c r="N105" s="296">
        <v>2</v>
      </c>
      <c r="O105" s="294">
        <f>SUM(L105:N105)*100/F105</f>
        <v>50</v>
      </c>
      <c r="P105" s="295">
        <v>1</v>
      </c>
      <c r="Q105" s="295">
        <v>2</v>
      </c>
      <c r="R105" s="296">
        <v>1</v>
      </c>
      <c r="S105" s="294">
        <f>SUM(P105:R105)*100/F105</f>
        <v>22.222222222222221</v>
      </c>
      <c r="T105" s="295">
        <v>2</v>
      </c>
      <c r="U105" s="295">
        <v>2</v>
      </c>
      <c r="V105" s="28"/>
      <c r="W105" s="43">
        <f>SUM(T105:V105)*100/F104</f>
        <v>23.529411764705884</v>
      </c>
      <c r="X105" s="196">
        <f t="shared" si="13"/>
        <v>6.5</v>
      </c>
      <c r="Y105" s="197">
        <f t="shared" si="14"/>
        <v>45.751633986928105</v>
      </c>
    </row>
    <row r="106" spans="1:25" x14ac:dyDescent="0.25">
      <c r="A106" s="58"/>
      <c r="B106" s="64"/>
      <c r="C106" s="212"/>
      <c r="D106" s="61"/>
      <c r="E106" s="296"/>
      <c r="F106" s="69"/>
      <c r="G106" s="65"/>
      <c r="H106" s="301"/>
      <c r="I106" s="301"/>
      <c r="J106" s="301"/>
      <c r="K106" s="300"/>
      <c r="L106" s="301"/>
      <c r="M106" s="301"/>
      <c r="N106" s="301"/>
      <c r="O106" s="300"/>
      <c r="P106" s="301"/>
      <c r="Q106" s="301"/>
      <c r="R106" s="301"/>
      <c r="S106" s="300"/>
      <c r="T106" s="301"/>
      <c r="U106" s="301"/>
      <c r="V106" s="11"/>
      <c r="W106" s="60"/>
      <c r="X106" s="124">
        <f>X105-X104</f>
        <v>-0.5588235294117645</v>
      </c>
      <c r="Y106" s="124">
        <f>Y105-Y104</f>
        <v>-7.1895424836601265</v>
      </c>
    </row>
    <row r="107" spans="1:25" x14ac:dyDescent="0.25">
      <c r="A107" s="58"/>
      <c r="B107" s="77" t="s">
        <v>59</v>
      </c>
      <c r="C107" s="73" t="s">
        <v>89</v>
      </c>
      <c r="D107" s="74">
        <v>4</v>
      </c>
      <c r="E107" s="312">
        <v>14</v>
      </c>
      <c r="F107" s="59">
        <f>H107+I107+J107+L107+M107+N107+P107+Q107+R107+T107+U107+V107</f>
        <v>14</v>
      </c>
      <c r="G107" s="77" t="s">
        <v>37</v>
      </c>
      <c r="H107" s="303"/>
      <c r="I107" s="303"/>
      <c r="J107" s="303"/>
      <c r="K107" s="304">
        <f>SUM(H107:J107)*100/F107</f>
        <v>0</v>
      </c>
      <c r="L107" s="303"/>
      <c r="M107" s="303">
        <v>4</v>
      </c>
      <c r="N107" s="303"/>
      <c r="O107" s="304">
        <f>SUM(L107:N107)*100/F107</f>
        <v>28.571428571428573</v>
      </c>
      <c r="P107" s="303">
        <v>1</v>
      </c>
      <c r="Q107" s="303">
        <v>2</v>
      </c>
      <c r="R107" s="303">
        <v>1</v>
      </c>
      <c r="S107" s="304">
        <f>SUM(P107:R107)*100/F107</f>
        <v>28.571428571428573</v>
      </c>
      <c r="T107" s="303">
        <v>4</v>
      </c>
      <c r="U107" s="303">
        <v>2</v>
      </c>
      <c r="V107" s="127"/>
      <c r="W107" s="128">
        <f>SUM(T107:V107)*100/F107</f>
        <v>42.857142857142854</v>
      </c>
      <c r="X107" s="120">
        <f t="shared" ref="X107:X112" si="15">((1*H107)+(2*I107)+(3*J107)+(4*L107)+(5*M107)+(6*N107)+(7*P107)+(8*Q107)+(9*R107)+(10*T107)+(11*U107)+(12*V107))/F107</f>
        <v>8.1428571428571423</v>
      </c>
      <c r="Y107" s="121">
        <f t="shared" ref="Y107:Y112" si="16">S107+W107</f>
        <v>71.428571428571431</v>
      </c>
    </row>
    <row r="108" spans="1:25" x14ac:dyDescent="0.25">
      <c r="A108" s="58"/>
      <c r="B108" s="64" t="s">
        <v>68</v>
      </c>
      <c r="C108" s="37" t="s">
        <v>20</v>
      </c>
      <c r="D108" s="58">
        <v>5</v>
      </c>
      <c r="E108" s="293">
        <v>14</v>
      </c>
      <c r="F108" s="59">
        <f>H108+I108+J108+L108+M108+N108+P108+Q108+R108+T108+U108+V108</f>
        <v>14</v>
      </c>
      <c r="G108" s="64" t="s">
        <v>37</v>
      </c>
      <c r="H108" s="301"/>
      <c r="I108" s="301"/>
      <c r="J108" s="301">
        <v>1</v>
      </c>
      <c r="K108" s="300">
        <f>SUM(H108:J108)*100/E108</f>
        <v>7.1428571428571432</v>
      </c>
      <c r="L108" s="301">
        <v>2</v>
      </c>
      <c r="M108" s="301">
        <v>1</v>
      </c>
      <c r="N108" s="301"/>
      <c r="O108" s="300">
        <f>SUM(L108:N108)*100/E108</f>
        <v>21.428571428571427</v>
      </c>
      <c r="P108" s="301">
        <v>1</v>
      </c>
      <c r="Q108" s="301">
        <v>6</v>
      </c>
      <c r="R108" s="301">
        <v>3</v>
      </c>
      <c r="S108" s="300">
        <f>SUM(P108:R108)*100/E108</f>
        <v>71.428571428571431</v>
      </c>
      <c r="T108" s="301"/>
      <c r="U108" s="301"/>
      <c r="V108" s="66"/>
      <c r="W108" s="60">
        <f>SUM(T108:V108)*100/E108</f>
        <v>0</v>
      </c>
      <c r="X108" s="62">
        <f t="shared" si="15"/>
        <v>7</v>
      </c>
      <c r="Y108" s="63">
        <f t="shared" si="16"/>
        <v>71.428571428571431</v>
      </c>
    </row>
    <row r="109" spans="1:25" x14ac:dyDescent="0.25">
      <c r="A109" s="58"/>
      <c r="B109" s="163" t="s">
        <v>67</v>
      </c>
      <c r="C109" s="140" t="s">
        <v>99</v>
      </c>
      <c r="D109" s="158">
        <v>6</v>
      </c>
      <c r="E109" s="298">
        <v>14</v>
      </c>
      <c r="F109" s="59">
        <f>H109+I109+J109+L109+M109+N109+P109+Q109+R109+T109+U109+V109</f>
        <v>14</v>
      </c>
      <c r="G109" s="152" t="s">
        <v>37</v>
      </c>
      <c r="H109" s="302"/>
      <c r="I109" s="302">
        <v>1</v>
      </c>
      <c r="J109" s="302">
        <v>3</v>
      </c>
      <c r="K109" s="299">
        <f>SUM(H109:J109)*100/E109</f>
        <v>28.571428571428573</v>
      </c>
      <c r="L109" s="302">
        <v>2</v>
      </c>
      <c r="M109" s="302">
        <v>2</v>
      </c>
      <c r="N109" s="302"/>
      <c r="O109" s="299">
        <f>SUM(L109:N109)*100/E109</f>
        <v>28.571428571428573</v>
      </c>
      <c r="P109" s="302">
        <v>1</v>
      </c>
      <c r="Q109" s="302">
        <v>2</v>
      </c>
      <c r="R109" s="302">
        <v>3</v>
      </c>
      <c r="S109" s="299">
        <f>SUM(P109:R109)*100/E109</f>
        <v>42.857142857142854</v>
      </c>
      <c r="T109" s="302"/>
      <c r="U109" s="302"/>
      <c r="V109" s="159"/>
      <c r="W109" s="160">
        <f>SUM(T109:V109)*100/E109</f>
        <v>0</v>
      </c>
      <c r="X109" s="155">
        <f t="shared" si="15"/>
        <v>5.6428571428571432</v>
      </c>
      <c r="Y109" s="156">
        <f t="shared" si="16"/>
        <v>42.857142857142854</v>
      </c>
    </row>
    <row r="110" spans="1:25" x14ac:dyDescent="0.25">
      <c r="A110" s="58"/>
      <c r="B110" s="163" t="s">
        <v>67</v>
      </c>
      <c r="C110" s="195" t="s">
        <v>105</v>
      </c>
      <c r="D110" s="194">
        <v>7</v>
      </c>
      <c r="E110" s="292">
        <v>14</v>
      </c>
      <c r="F110" s="51">
        <f>H110+I110+J110+L110+M110+N110+P110+Q110+R110+T110+U110+V110</f>
        <v>14</v>
      </c>
      <c r="G110" s="210" t="s">
        <v>37</v>
      </c>
      <c r="H110" s="292"/>
      <c r="I110" s="292">
        <v>1</v>
      </c>
      <c r="J110" s="293">
        <v>2</v>
      </c>
      <c r="K110" s="294">
        <f>SUM(H110:J110)*100/F110</f>
        <v>21.428571428571427</v>
      </c>
      <c r="L110" s="295">
        <v>1</v>
      </c>
      <c r="M110" s="295">
        <v>3</v>
      </c>
      <c r="N110" s="296">
        <v>1</v>
      </c>
      <c r="O110" s="294">
        <f>SUM(L110:N110)*100/F110</f>
        <v>35.714285714285715</v>
      </c>
      <c r="P110" s="295">
        <v>4</v>
      </c>
      <c r="Q110" s="295">
        <v>1</v>
      </c>
      <c r="R110" s="296">
        <v>1</v>
      </c>
      <c r="S110" s="294">
        <f>SUM(P110:R110)*100/F110</f>
        <v>42.857142857142854</v>
      </c>
      <c r="T110" s="295"/>
      <c r="U110" s="295"/>
      <c r="V110" s="28"/>
      <c r="W110" s="43">
        <f>SUM(T110:V110)*100/F109</f>
        <v>0</v>
      </c>
      <c r="X110" s="196">
        <f t="shared" si="15"/>
        <v>5.5714285714285712</v>
      </c>
      <c r="Y110" s="197">
        <f t="shared" si="16"/>
        <v>42.857142857142854</v>
      </c>
    </row>
    <row r="111" spans="1:25" x14ac:dyDescent="0.25">
      <c r="A111" s="58"/>
      <c r="B111" s="163" t="s">
        <v>67</v>
      </c>
      <c r="C111" s="195" t="s">
        <v>109</v>
      </c>
      <c r="D111" s="194">
        <v>8</v>
      </c>
      <c r="E111" s="292">
        <v>15</v>
      </c>
      <c r="F111" s="51">
        <f>H111+I111+J111+L111+M111+N111+P111+Q111+R111+T111+U111+V111</f>
        <v>15</v>
      </c>
      <c r="G111" s="210" t="s">
        <v>37</v>
      </c>
      <c r="H111" s="292"/>
      <c r="I111" s="292">
        <v>1</v>
      </c>
      <c r="J111" s="293">
        <v>1</v>
      </c>
      <c r="K111" s="294">
        <f>SUM(H111:J111)*100/F111</f>
        <v>13.333333333333334</v>
      </c>
      <c r="L111" s="295">
        <v>2</v>
      </c>
      <c r="M111" s="295">
        <v>2</v>
      </c>
      <c r="N111" s="296">
        <v>2</v>
      </c>
      <c r="O111" s="294">
        <f>SUM(L111:N111)*100/F111</f>
        <v>40</v>
      </c>
      <c r="P111" s="295">
        <v>2</v>
      </c>
      <c r="Q111" s="295">
        <v>1</v>
      </c>
      <c r="R111" s="296">
        <v>3</v>
      </c>
      <c r="S111" s="294">
        <f>SUM(P111:R111)*100/F111</f>
        <v>40</v>
      </c>
      <c r="T111" s="295">
        <v>1</v>
      </c>
      <c r="U111" s="295"/>
      <c r="V111" s="28"/>
      <c r="W111" s="43">
        <f>SUM(T111:V111)*100/F110</f>
        <v>7.1428571428571432</v>
      </c>
      <c r="X111" s="196">
        <f t="shared" si="15"/>
        <v>6.2666666666666666</v>
      </c>
      <c r="Y111" s="197">
        <f t="shared" si="16"/>
        <v>47.142857142857146</v>
      </c>
    </row>
    <row r="112" spans="1:25" x14ac:dyDescent="0.25">
      <c r="A112" s="58"/>
      <c r="B112" s="163" t="s">
        <v>67</v>
      </c>
      <c r="C112" s="195" t="s">
        <v>119</v>
      </c>
      <c r="D112" s="194">
        <v>9</v>
      </c>
      <c r="E112" s="292">
        <v>15</v>
      </c>
      <c r="F112" s="51">
        <v>15</v>
      </c>
      <c r="G112" s="210" t="s">
        <v>37</v>
      </c>
      <c r="H112" s="292"/>
      <c r="I112" s="292">
        <v>2</v>
      </c>
      <c r="J112" s="293">
        <v>2</v>
      </c>
      <c r="K112" s="294">
        <f>SUM(H112:J112)*100/F112</f>
        <v>26.666666666666668</v>
      </c>
      <c r="L112" s="295">
        <v>2</v>
      </c>
      <c r="M112" s="295">
        <v>2</v>
      </c>
      <c r="N112" s="296">
        <v>1</v>
      </c>
      <c r="O112" s="294">
        <f>SUM(L112:N112)*100/F112</f>
        <v>33.333333333333336</v>
      </c>
      <c r="P112" s="295">
        <v>4</v>
      </c>
      <c r="Q112" s="295">
        <v>1</v>
      </c>
      <c r="R112" s="296">
        <v>1</v>
      </c>
      <c r="S112" s="294">
        <f>SUM(P112:R112)*100/F112</f>
        <v>40</v>
      </c>
      <c r="T112" s="295"/>
      <c r="U112" s="295"/>
      <c r="V112" s="28"/>
      <c r="W112" s="43">
        <f>SUM(T112:V112)*100/F111</f>
        <v>0</v>
      </c>
      <c r="X112" s="196">
        <f t="shared" si="15"/>
        <v>5.2666666666666666</v>
      </c>
      <c r="Y112" s="197">
        <f t="shared" si="16"/>
        <v>40</v>
      </c>
    </row>
    <row r="113" spans="1:25" x14ac:dyDescent="0.25">
      <c r="A113" s="58"/>
      <c r="B113" s="64"/>
      <c r="C113" s="212"/>
      <c r="D113" s="61"/>
      <c r="E113" s="296"/>
      <c r="F113" s="69"/>
      <c r="G113" s="65"/>
      <c r="H113" s="301"/>
      <c r="I113" s="301"/>
      <c r="J113" s="301"/>
      <c r="K113" s="300"/>
      <c r="L113" s="301"/>
      <c r="M113" s="301"/>
      <c r="N113" s="301"/>
      <c r="O113" s="300"/>
      <c r="P113" s="301"/>
      <c r="Q113" s="301"/>
      <c r="R113" s="301"/>
      <c r="S113" s="300"/>
      <c r="T113" s="301"/>
      <c r="U113" s="301"/>
      <c r="V113" s="11"/>
      <c r="W113" s="60"/>
      <c r="X113" s="124">
        <f>X112-X111</f>
        <v>-1</v>
      </c>
      <c r="Y113" s="124">
        <f>Y112-Y111</f>
        <v>-7.1428571428571459</v>
      </c>
    </row>
    <row r="114" spans="1:25" x14ac:dyDescent="0.25">
      <c r="A114" s="58"/>
      <c r="B114" s="77" t="s">
        <v>96</v>
      </c>
      <c r="C114" s="73" t="s">
        <v>89</v>
      </c>
      <c r="D114" s="74">
        <v>5</v>
      </c>
      <c r="E114" s="312">
        <v>15</v>
      </c>
      <c r="F114" s="59">
        <f t="shared" ref="F114:F119" si="17">H114+I114+J114+L114+M114+N114+P114+Q114+R114+T114+U114+V114</f>
        <v>15</v>
      </c>
      <c r="G114" s="77" t="s">
        <v>37</v>
      </c>
      <c r="H114" s="303"/>
      <c r="I114" s="303"/>
      <c r="J114" s="303">
        <v>1</v>
      </c>
      <c r="K114" s="304">
        <f>SUM(H114:J114)*100/F114</f>
        <v>6.666666666666667</v>
      </c>
      <c r="L114" s="303">
        <v>3</v>
      </c>
      <c r="M114" s="303"/>
      <c r="N114" s="303">
        <v>2</v>
      </c>
      <c r="O114" s="304">
        <f>SUM(L114:N114)*100/F114</f>
        <v>33.333333333333336</v>
      </c>
      <c r="P114" s="303">
        <v>1</v>
      </c>
      <c r="Q114" s="303">
        <v>3</v>
      </c>
      <c r="R114" s="303">
        <v>3</v>
      </c>
      <c r="S114" s="304">
        <f>SUM(P114:R114)*100/F114</f>
        <v>46.666666666666664</v>
      </c>
      <c r="T114" s="303">
        <v>2</v>
      </c>
      <c r="U114" s="303"/>
      <c r="V114" s="127"/>
      <c r="W114" s="128">
        <f>SUM(T114:V114)*100/F114</f>
        <v>13.333333333333334</v>
      </c>
      <c r="X114" s="120">
        <f t="shared" ref="X114:X119" si="18">((1*H114)+(2*I114)+(3*J114)+(4*L114)+(5*M114)+(6*N114)+(7*P114)+(8*Q114)+(9*R114)+(10*T114)+(11*U114)+(12*V114))/F114</f>
        <v>7</v>
      </c>
      <c r="Y114" s="121">
        <f t="shared" ref="Y114:Y119" si="19">S114+W114</f>
        <v>60</v>
      </c>
    </row>
    <row r="115" spans="1:25" x14ac:dyDescent="0.25">
      <c r="A115" s="58"/>
      <c r="B115" s="64" t="s">
        <v>67</v>
      </c>
      <c r="C115" s="37" t="s">
        <v>20</v>
      </c>
      <c r="D115" s="58">
        <v>6</v>
      </c>
      <c r="E115" s="293">
        <v>16</v>
      </c>
      <c r="F115" s="59">
        <f t="shared" si="17"/>
        <v>15</v>
      </c>
      <c r="G115" s="64" t="s">
        <v>37</v>
      </c>
      <c r="H115" s="301"/>
      <c r="I115" s="301"/>
      <c r="J115" s="301">
        <v>1</v>
      </c>
      <c r="K115" s="300">
        <f>SUM(H115:J115)*100/E115</f>
        <v>6.25</v>
      </c>
      <c r="L115" s="301">
        <v>2</v>
      </c>
      <c r="M115" s="301">
        <v>1</v>
      </c>
      <c r="N115" s="301">
        <v>2</v>
      </c>
      <c r="O115" s="300">
        <f>SUM(L115:N115)*100/E115</f>
        <v>31.25</v>
      </c>
      <c r="P115" s="301">
        <v>3</v>
      </c>
      <c r="Q115" s="301">
        <v>3</v>
      </c>
      <c r="R115" s="301">
        <v>2</v>
      </c>
      <c r="S115" s="300">
        <f>SUM(P115:R115)*100/E115</f>
        <v>50</v>
      </c>
      <c r="T115" s="301">
        <v>1</v>
      </c>
      <c r="U115" s="301"/>
      <c r="V115" s="66"/>
      <c r="W115" s="60">
        <f>SUM(T115:V115)*100/E115</f>
        <v>6.25</v>
      </c>
      <c r="X115" s="62">
        <f t="shared" si="18"/>
        <v>6.7333333333333334</v>
      </c>
      <c r="Y115" s="63">
        <f t="shared" si="19"/>
        <v>56.25</v>
      </c>
    </row>
    <row r="116" spans="1:25" x14ac:dyDescent="0.25">
      <c r="A116" s="58"/>
      <c r="B116" s="152" t="s">
        <v>67</v>
      </c>
      <c r="C116" s="140" t="s">
        <v>99</v>
      </c>
      <c r="D116" s="158">
        <v>7</v>
      </c>
      <c r="E116" s="298">
        <v>14</v>
      </c>
      <c r="F116" s="59">
        <f t="shared" si="17"/>
        <v>14</v>
      </c>
      <c r="G116" s="152" t="s">
        <v>37</v>
      </c>
      <c r="H116" s="302"/>
      <c r="I116" s="302"/>
      <c r="J116" s="302">
        <v>2</v>
      </c>
      <c r="K116" s="299">
        <f>SUM(H116:J116)*100/E116</f>
        <v>14.285714285714286</v>
      </c>
      <c r="L116" s="302">
        <v>1</v>
      </c>
      <c r="M116" s="302">
        <v>2</v>
      </c>
      <c r="N116" s="302"/>
      <c r="O116" s="299">
        <f>SUM(L116:N116)*100/E116</f>
        <v>21.428571428571427</v>
      </c>
      <c r="P116" s="302">
        <v>3</v>
      </c>
      <c r="Q116" s="302">
        <v>2</v>
      </c>
      <c r="R116" s="302">
        <v>3</v>
      </c>
      <c r="S116" s="299">
        <f>SUM(P116:R116)*100/E116</f>
        <v>57.142857142857146</v>
      </c>
      <c r="T116" s="302">
        <v>1</v>
      </c>
      <c r="U116" s="302"/>
      <c r="V116" s="159"/>
      <c r="W116" s="160">
        <f>SUM(T116:V116)*100/E116</f>
        <v>7.1428571428571432</v>
      </c>
      <c r="X116" s="155">
        <f t="shared" si="18"/>
        <v>6.7142857142857144</v>
      </c>
      <c r="Y116" s="156">
        <f t="shared" si="19"/>
        <v>64.285714285714292</v>
      </c>
    </row>
    <row r="117" spans="1:25" x14ac:dyDescent="0.25">
      <c r="A117" s="58"/>
      <c r="B117" s="152" t="s">
        <v>67</v>
      </c>
      <c r="C117" s="195" t="s">
        <v>105</v>
      </c>
      <c r="D117" s="194">
        <v>8</v>
      </c>
      <c r="E117" s="292">
        <v>14</v>
      </c>
      <c r="F117" s="51">
        <f t="shared" si="17"/>
        <v>14</v>
      </c>
      <c r="G117" s="210" t="s">
        <v>37</v>
      </c>
      <c r="H117" s="292"/>
      <c r="I117" s="292"/>
      <c r="J117" s="293">
        <v>2</v>
      </c>
      <c r="K117" s="294">
        <f>SUM(H117:J117)*100/F117</f>
        <v>14.285714285714286</v>
      </c>
      <c r="L117" s="295">
        <v>2</v>
      </c>
      <c r="M117" s="295"/>
      <c r="N117" s="296">
        <v>1</v>
      </c>
      <c r="O117" s="294">
        <f>SUM(L117:N117)*100/F117</f>
        <v>21.428571428571427</v>
      </c>
      <c r="P117" s="295">
        <v>3</v>
      </c>
      <c r="Q117" s="295">
        <v>2</v>
      </c>
      <c r="R117" s="296">
        <v>3</v>
      </c>
      <c r="S117" s="294">
        <f>SUM(P117:R117)*100/F117</f>
        <v>57.142857142857146</v>
      </c>
      <c r="T117" s="295"/>
      <c r="U117" s="295">
        <v>1</v>
      </c>
      <c r="V117" s="28"/>
      <c r="W117" s="43">
        <f>SUM(T117:V117)*100/F116</f>
        <v>7.1428571428571432</v>
      </c>
      <c r="X117" s="196">
        <f t="shared" si="18"/>
        <v>6.7857142857142856</v>
      </c>
      <c r="Y117" s="197">
        <f t="shared" si="19"/>
        <v>64.285714285714292</v>
      </c>
    </row>
    <row r="118" spans="1:25" x14ac:dyDescent="0.25">
      <c r="A118" s="58"/>
      <c r="B118" s="152" t="s">
        <v>67</v>
      </c>
      <c r="C118" s="195" t="s">
        <v>109</v>
      </c>
      <c r="D118" s="194">
        <v>9</v>
      </c>
      <c r="E118" s="292">
        <v>14</v>
      </c>
      <c r="F118" s="51">
        <f t="shared" si="17"/>
        <v>14</v>
      </c>
      <c r="G118" s="210" t="s">
        <v>37</v>
      </c>
      <c r="H118" s="292"/>
      <c r="I118" s="292">
        <v>1</v>
      </c>
      <c r="J118" s="293">
        <v>2</v>
      </c>
      <c r="K118" s="294">
        <f>SUM(H118:J118)*100/F118</f>
        <v>21.428571428571427</v>
      </c>
      <c r="L118" s="295">
        <v>1</v>
      </c>
      <c r="M118" s="295">
        <v>1</v>
      </c>
      <c r="N118" s="296">
        <v>2</v>
      </c>
      <c r="O118" s="294">
        <f>SUM(L118:N118)*100/F118</f>
        <v>28.571428571428573</v>
      </c>
      <c r="P118" s="295">
        <v>3</v>
      </c>
      <c r="Q118" s="295">
        <v>1</v>
      </c>
      <c r="R118" s="296">
        <v>1</v>
      </c>
      <c r="S118" s="294">
        <f>SUM(P118:R118)*100/F118</f>
        <v>35.714285714285715</v>
      </c>
      <c r="T118" s="295">
        <v>2</v>
      </c>
      <c r="U118" s="295"/>
      <c r="V118" s="28"/>
      <c r="W118" s="43">
        <f>SUM(T118:V118)*100/F117</f>
        <v>14.285714285714286</v>
      </c>
      <c r="X118" s="196">
        <f t="shared" si="18"/>
        <v>6.2142857142857144</v>
      </c>
      <c r="Y118" s="197">
        <f t="shared" si="19"/>
        <v>50</v>
      </c>
    </row>
    <row r="119" spans="1:25" x14ac:dyDescent="0.25">
      <c r="A119" s="58"/>
      <c r="B119" s="152" t="s">
        <v>67</v>
      </c>
      <c r="C119" s="195" t="s">
        <v>119</v>
      </c>
      <c r="D119" s="194">
        <v>10</v>
      </c>
      <c r="E119" s="292">
        <v>9</v>
      </c>
      <c r="F119" s="51">
        <f t="shared" si="17"/>
        <v>9</v>
      </c>
      <c r="G119" s="210" t="s">
        <v>37</v>
      </c>
      <c r="H119" s="292"/>
      <c r="I119" s="292"/>
      <c r="J119" s="293">
        <v>2</v>
      </c>
      <c r="K119" s="294">
        <f>SUM(H119:J119)*100/F119</f>
        <v>22.222222222222221</v>
      </c>
      <c r="L119" s="295">
        <v>1</v>
      </c>
      <c r="M119" s="295"/>
      <c r="N119" s="296"/>
      <c r="O119" s="294">
        <f>SUM(L119:N119)*100/F119</f>
        <v>11.111111111111111</v>
      </c>
      <c r="P119" s="295">
        <v>1</v>
      </c>
      <c r="Q119" s="295">
        <v>2</v>
      </c>
      <c r="R119" s="296">
        <v>3</v>
      </c>
      <c r="S119" s="294">
        <f>SUM(P119:R119)*100/F119</f>
        <v>66.666666666666671</v>
      </c>
      <c r="T119" s="295"/>
      <c r="U119" s="295"/>
      <c r="V119" s="28"/>
      <c r="W119" s="43">
        <f>SUM(T119:V119)*100/F118</f>
        <v>0</v>
      </c>
      <c r="X119" s="196">
        <f t="shared" si="18"/>
        <v>6.666666666666667</v>
      </c>
      <c r="Y119" s="197">
        <f t="shared" si="19"/>
        <v>66.666666666666671</v>
      </c>
    </row>
    <row r="120" spans="1:25" x14ac:dyDescent="0.25">
      <c r="A120" s="58"/>
      <c r="B120" s="64"/>
      <c r="C120" s="212"/>
      <c r="D120" s="61"/>
      <c r="E120" s="296"/>
      <c r="F120" s="69"/>
      <c r="G120" s="65"/>
      <c r="H120" s="301"/>
      <c r="I120" s="301"/>
      <c r="J120" s="301"/>
      <c r="K120" s="300"/>
      <c r="L120" s="301"/>
      <c r="M120" s="301"/>
      <c r="N120" s="301"/>
      <c r="O120" s="300"/>
      <c r="P120" s="301"/>
      <c r="Q120" s="301"/>
      <c r="R120" s="301"/>
      <c r="S120" s="300"/>
      <c r="T120" s="301"/>
      <c r="U120" s="301"/>
      <c r="V120" s="11"/>
      <c r="W120" s="60"/>
      <c r="X120" s="124">
        <f>X119-X118</f>
        <v>0.45238095238095255</v>
      </c>
      <c r="Y120" s="124">
        <f>Y119-Y118</f>
        <v>16.666666666666671</v>
      </c>
    </row>
    <row r="121" spans="1:25" x14ac:dyDescent="0.25">
      <c r="A121" s="58"/>
      <c r="B121" s="77" t="s">
        <v>96</v>
      </c>
      <c r="C121" s="73" t="s">
        <v>89</v>
      </c>
      <c r="D121" s="74">
        <v>6</v>
      </c>
      <c r="E121" s="312">
        <v>11</v>
      </c>
      <c r="F121" s="59">
        <f t="shared" ref="F121:F126" si="20">H121+I121+J121+L121+M121+N121+P121+Q121+R121+T121+U121+V121</f>
        <v>11</v>
      </c>
      <c r="G121" s="77" t="s">
        <v>37</v>
      </c>
      <c r="H121" s="303">
        <v>1</v>
      </c>
      <c r="I121" s="303"/>
      <c r="J121" s="303"/>
      <c r="K121" s="304">
        <f>SUM(H121:J121)*100/F121</f>
        <v>9.0909090909090917</v>
      </c>
      <c r="L121" s="303">
        <v>1</v>
      </c>
      <c r="M121" s="303">
        <v>1</v>
      </c>
      <c r="N121" s="303">
        <v>2</v>
      </c>
      <c r="O121" s="304">
        <f>SUM(L121:N121)*100/F121</f>
        <v>36.363636363636367</v>
      </c>
      <c r="P121" s="303">
        <v>1</v>
      </c>
      <c r="Q121" s="303"/>
      <c r="R121" s="303">
        <v>2</v>
      </c>
      <c r="S121" s="304">
        <f>SUM(P121:R121)*100/F121</f>
        <v>27.272727272727273</v>
      </c>
      <c r="T121" s="303">
        <v>3</v>
      </c>
      <c r="U121" s="303"/>
      <c r="V121" s="127"/>
      <c r="W121" s="128">
        <f>SUM(T121:V121)*100/F121</f>
        <v>27.272727272727273</v>
      </c>
      <c r="X121" s="120">
        <f t="shared" ref="X121:X126" si="21">((1*H121)+(2*I121)+(3*J121)+(4*L121)+(5*M121)+(6*N121)+(7*P121)+(8*Q121)+(9*R121)+(10*T121)+(11*U121)+(12*V121))/F121</f>
        <v>7</v>
      </c>
      <c r="Y121" s="121">
        <f t="shared" ref="Y121:Y126" si="22">S121+W121</f>
        <v>54.545454545454547</v>
      </c>
    </row>
    <row r="122" spans="1:25" x14ac:dyDescent="0.25">
      <c r="A122" s="58"/>
      <c r="B122" s="67" t="s">
        <v>68</v>
      </c>
      <c r="C122" s="37" t="s">
        <v>20</v>
      </c>
      <c r="D122" s="58">
        <v>7</v>
      </c>
      <c r="E122" s="293">
        <v>11</v>
      </c>
      <c r="F122" s="59">
        <f t="shared" si="20"/>
        <v>11</v>
      </c>
      <c r="G122" s="64" t="s">
        <v>37</v>
      </c>
      <c r="H122" s="301"/>
      <c r="I122" s="301">
        <v>2</v>
      </c>
      <c r="J122" s="301"/>
      <c r="K122" s="300">
        <f>SUM(H122:J122)*100/E122</f>
        <v>18.181818181818183</v>
      </c>
      <c r="L122" s="301">
        <v>1</v>
      </c>
      <c r="M122" s="301">
        <v>1</v>
      </c>
      <c r="N122" s="301">
        <v>1</v>
      </c>
      <c r="O122" s="300">
        <f>SUM(L122:N122)*100/E122</f>
        <v>27.272727272727273</v>
      </c>
      <c r="P122" s="301">
        <v>1</v>
      </c>
      <c r="Q122" s="301">
        <v>1</v>
      </c>
      <c r="R122" s="301">
        <v>3</v>
      </c>
      <c r="S122" s="300">
        <f>SUM(P122:R122)*100/E122</f>
        <v>45.454545454545453</v>
      </c>
      <c r="T122" s="301">
        <v>1</v>
      </c>
      <c r="U122" s="301"/>
      <c r="V122" s="66"/>
      <c r="W122" s="60">
        <f>SUM(T122:V122)*100/E122</f>
        <v>9.0909090909090917</v>
      </c>
      <c r="X122" s="62">
        <f t="shared" si="21"/>
        <v>6.4545454545454541</v>
      </c>
      <c r="Y122" s="63">
        <f t="shared" si="22"/>
        <v>54.545454545454547</v>
      </c>
    </row>
    <row r="123" spans="1:25" x14ac:dyDescent="0.25">
      <c r="A123" s="58"/>
      <c r="B123" s="165" t="s">
        <v>68</v>
      </c>
      <c r="C123" s="140" t="s">
        <v>99</v>
      </c>
      <c r="D123" s="158">
        <v>8</v>
      </c>
      <c r="E123" s="298">
        <v>10</v>
      </c>
      <c r="F123" s="59">
        <f t="shared" si="20"/>
        <v>10</v>
      </c>
      <c r="G123" s="152" t="s">
        <v>37</v>
      </c>
      <c r="H123" s="302"/>
      <c r="I123" s="302"/>
      <c r="J123" s="302">
        <v>2</v>
      </c>
      <c r="K123" s="299">
        <f>SUM(H123:J123)*100/E123</f>
        <v>20</v>
      </c>
      <c r="L123" s="302">
        <v>1</v>
      </c>
      <c r="M123" s="302">
        <v>1</v>
      </c>
      <c r="N123" s="302">
        <v>1</v>
      </c>
      <c r="O123" s="299">
        <f>SUM(L123:N123)*100/E123</f>
        <v>30</v>
      </c>
      <c r="P123" s="302"/>
      <c r="Q123" s="302">
        <v>1</v>
      </c>
      <c r="R123" s="302">
        <v>3</v>
      </c>
      <c r="S123" s="299">
        <f>SUM(P123:R123)*100/E123</f>
        <v>40</v>
      </c>
      <c r="T123" s="302">
        <v>1</v>
      </c>
      <c r="U123" s="302"/>
      <c r="V123" s="159"/>
      <c r="W123" s="160">
        <f>SUM(T123:V123)*100/E123</f>
        <v>10</v>
      </c>
      <c r="X123" s="155">
        <f t="shared" si="21"/>
        <v>6.6</v>
      </c>
      <c r="Y123" s="156">
        <f t="shared" si="22"/>
        <v>50</v>
      </c>
    </row>
    <row r="124" spans="1:25" x14ac:dyDescent="0.25">
      <c r="A124" s="58"/>
      <c r="B124" s="165" t="s">
        <v>68</v>
      </c>
      <c r="C124" s="195" t="s">
        <v>105</v>
      </c>
      <c r="D124" s="194">
        <v>9</v>
      </c>
      <c r="E124" s="292">
        <v>10</v>
      </c>
      <c r="F124" s="51">
        <f t="shared" si="20"/>
        <v>10</v>
      </c>
      <c r="G124" s="210" t="s">
        <v>37</v>
      </c>
      <c r="H124" s="292"/>
      <c r="I124" s="292">
        <v>4</v>
      </c>
      <c r="J124" s="293"/>
      <c r="K124" s="294">
        <f>SUM(H124:J124)*100/F124</f>
        <v>40</v>
      </c>
      <c r="L124" s="295">
        <v>1</v>
      </c>
      <c r="M124" s="295">
        <v>1</v>
      </c>
      <c r="N124" s="296">
        <v>1</v>
      </c>
      <c r="O124" s="294">
        <f>SUM(L124:N124)*100/F124</f>
        <v>30</v>
      </c>
      <c r="P124" s="295">
        <v>1</v>
      </c>
      <c r="Q124" s="295">
        <v>2</v>
      </c>
      <c r="R124" s="296"/>
      <c r="S124" s="294">
        <f>SUM(P124:R124)*100/F124</f>
        <v>30</v>
      </c>
      <c r="T124" s="295"/>
      <c r="U124" s="295"/>
      <c r="V124" s="28"/>
      <c r="W124" s="43">
        <f>SUM(T124:V124)*100/F123</f>
        <v>0</v>
      </c>
      <c r="X124" s="196">
        <f t="shared" si="21"/>
        <v>4.5999999999999996</v>
      </c>
      <c r="Y124" s="197">
        <f t="shared" si="22"/>
        <v>30</v>
      </c>
    </row>
    <row r="125" spans="1:25" x14ac:dyDescent="0.25">
      <c r="A125" s="58"/>
      <c r="B125" s="165" t="s">
        <v>68</v>
      </c>
      <c r="C125" s="195" t="s">
        <v>109</v>
      </c>
      <c r="D125" s="194">
        <v>10</v>
      </c>
      <c r="E125" s="292">
        <v>9</v>
      </c>
      <c r="F125" s="51">
        <f t="shared" si="20"/>
        <v>9</v>
      </c>
      <c r="G125" s="210" t="s">
        <v>37</v>
      </c>
      <c r="H125" s="292"/>
      <c r="I125" s="292">
        <v>3</v>
      </c>
      <c r="J125" s="293">
        <v>2</v>
      </c>
      <c r="K125" s="294">
        <f>SUM(H125:J125)*100/F125</f>
        <v>55.555555555555557</v>
      </c>
      <c r="L125" s="295"/>
      <c r="M125" s="295">
        <v>1</v>
      </c>
      <c r="N125" s="296"/>
      <c r="O125" s="294">
        <f>SUM(L125:N125)*100/F125</f>
        <v>11.111111111111111</v>
      </c>
      <c r="P125" s="295">
        <v>3</v>
      </c>
      <c r="Q125" s="295"/>
      <c r="R125" s="296"/>
      <c r="S125" s="294">
        <f>SUM(P125:R125)*100/F125</f>
        <v>33.333333333333336</v>
      </c>
      <c r="T125" s="295"/>
      <c r="U125" s="295"/>
      <c r="V125" s="28"/>
      <c r="W125" s="43">
        <f>SUM(T125:V125)*100/F124</f>
        <v>0</v>
      </c>
      <c r="X125" s="196">
        <f t="shared" si="21"/>
        <v>4.2222222222222223</v>
      </c>
      <c r="Y125" s="197">
        <f t="shared" si="22"/>
        <v>33.333333333333336</v>
      </c>
    </row>
    <row r="126" spans="1:25" x14ac:dyDescent="0.25">
      <c r="A126" s="58"/>
      <c r="B126" s="165" t="s">
        <v>68</v>
      </c>
      <c r="C126" s="195" t="s">
        <v>119</v>
      </c>
      <c r="D126" s="194">
        <v>11</v>
      </c>
      <c r="E126" s="292">
        <v>7</v>
      </c>
      <c r="F126" s="51">
        <f t="shared" si="20"/>
        <v>7</v>
      </c>
      <c r="G126" s="210" t="s">
        <v>37</v>
      </c>
      <c r="H126" s="292"/>
      <c r="I126" s="292"/>
      <c r="J126" s="293">
        <v>2</v>
      </c>
      <c r="K126" s="294">
        <f>SUM(H126:J126)*100/F126</f>
        <v>28.571428571428573</v>
      </c>
      <c r="L126" s="295">
        <v>1</v>
      </c>
      <c r="M126" s="295"/>
      <c r="N126" s="296"/>
      <c r="O126" s="294">
        <f>SUM(L126:N126)*100/F126</f>
        <v>14.285714285714286</v>
      </c>
      <c r="P126" s="295">
        <v>1</v>
      </c>
      <c r="Q126" s="295">
        <v>2</v>
      </c>
      <c r="R126" s="296">
        <v>1</v>
      </c>
      <c r="S126" s="294">
        <f>SUM(P126:R126)*100/F126</f>
        <v>57.142857142857146</v>
      </c>
      <c r="T126" s="295"/>
      <c r="U126" s="295"/>
      <c r="V126" s="28"/>
      <c r="W126" s="43">
        <f>SUM(T126:V126)*100/F125</f>
        <v>0</v>
      </c>
      <c r="X126" s="196">
        <f t="shared" si="21"/>
        <v>6</v>
      </c>
      <c r="Y126" s="197">
        <f t="shared" si="22"/>
        <v>57.142857142857146</v>
      </c>
    </row>
    <row r="127" spans="1:25" x14ac:dyDescent="0.25">
      <c r="A127" s="58"/>
      <c r="B127" s="67"/>
      <c r="C127" s="212"/>
      <c r="D127" s="61"/>
      <c r="E127" s="296"/>
      <c r="F127" s="69"/>
      <c r="G127" s="65"/>
      <c r="H127" s="301"/>
      <c r="I127" s="301"/>
      <c r="J127" s="301"/>
      <c r="K127" s="300"/>
      <c r="L127" s="301"/>
      <c r="M127" s="301"/>
      <c r="N127" s="301"/>
      <c r="O127" s="300"/>
      <c r="P127" s="301"/>
      <c r="Q127" s="301"/>
      <c r="R127" s="301"/>
      <c r="S127" s="300"/>
      <c r="T127" s="301"/>
      <c r="U127" s="301"/>
      <c r="V127" s="11"/>
      <c r="W127" s="60"/>
      <c r="X127" s="124">
        <f>X126-X125</f>
        <v>1.7777777777777777</v>
      </c>
      <c r="Y127" s="124">
        <f>Y126-Y125</f>
        <v>23.80952380952381</v>
      </c>
    </row>
    <row r="128" spans="1:25" x14ac:dyDescent="0.25">
      <c r="A128" s="58"/>
      <c r="B128" s="77" t="s">
        <v>96</v>
      </c>
      <c r="C128" s="73" t="s">
        <v>89</v>
      </c>
      <c r="D128" s="74">
        <v>7</v>
      </c>
      <c r="E128" s="312">
        <v>11</v>
      </c>
      <c r="F128" s="59">
        <f>H128+I128+J128+L128+M128+N128+P128+Q128+R128+T128+U128+V128</f>
        <v>11</v>
      </c>
      <c r="G128" s="77" t="s">
        <v>37</v>
      </c>
      <c r="H128" s="303"/>
      <c r="I128" s="303"/>
      <c r="J128" s="303"/>
      <c r="K128" s="304">
        <f>SUM(H128:J128)*100/F128</f>
        <v>0</v>
      </c>
      <c r="L128" s="303"/>
      <c r="M128" s="303">
        <v>1</v>
      </c>
      <c r="N128" s="303">
        <v>1</v>
      </c>
      <c r="O128" s="304">
        <f>SUM(L128:N128)*100/F128</f>
        <v>18.181818181818183</v>
      </c>
      <c r="P128" s="303">
        <v>3</v>
      </c>
      <c r="Q128" s="303">
        <v>1</v>
      </c>
      <c r="R128" s="303">
        <v>3</v>
      </c>
      <c r="S128" s="304">
        <f>SUM(P128:R128)*100/F128</f>
        <v>63.636363636363633</v>
      </c>
      <c r="T128" s="303">
        <v>2</v>
      </c>
      <c r="U128" s="303"/>
      <c r="V128" s="127"/>
      <c r="W128" s="128">
        <f>SUM(T128:V128)*100/F128</f>
        <v>18.181818181818183</v>
      </c>
      <c r="X128" s="120">
        <f>((1*H128)+(2*I128)+(3*J128)+(4*L128)+(5*M128)+(6*N128)+(7*P128)+(8*Q128)+(9*R128)+(10*T128)+(11*U128)+(12*V128))/F128</f>
        <v>7.9090909090909092</v>
      </c>
      <c r="Y128" s="121">
        <f>S128+W128</f>
        <v>81.818181818181813</v>
      </c>
    </row>
    <row r="129" spans="1:25" x14ac:dyDescent="0.25">
      <c r="A129" s="58"/>
      <c r="B129" s="57" t="s">
        <v>68</v>
      </c>
      <c r="C129" s="37" t="s">
        <v>20</v>
      </c>
      <c r="D129" s="58">
        <v>8</v>
      </c>
      <c r="E129" s="313">
        <v>12</v>
      </c>
      <c r="F129" s="59">
        <f>H129+I129+J129+L129+M129+N129+P129+Q129+R129+T129+U129+V129</f>
        <v>12</v>
      </c>
      <c r="G129" s="64" t="s">
        <v>37</v>
      </c>
      <c r="H129" s="301"/>
      <c r="I129" s="301"/>
      <c r="J129" s="301"/>
      <c r="K129" s="300">
        <f>SUM(H129:J129)*100/E129</f>
        <v>0</v>
      </c>
      <c r="L129" s="301"/>
      <c r="M129" s="301">
        <v>2</v>
      </c>
      <c r="N129" s="301">
        <v>1</v>
      </c>
      <c r="O129" s="300">
        <f>SUM(L129:N129)*100/E129</f>
        <v>25</v>
      </c>
      <c r="P129" s="301">
        <v>2</v>
      </c>
      <c r="Q129" s="301">
        <v>3</v>
      </c>
      <c r="R129" s="301">
        <v>1</v>
      </c>
      <c r="S129" s="300">
        <f>SUM(P129:R129)*100/E129</f>
        <v>50</v>
      </c>
      <c r="T129" s="301">
        <v>3</v>
      </c>
      <c r="U129" s="301"/>
      <c r="V129" s="66"/>
      <c r="W129" s="60">
        <f>SUM(T129:V129)*100/E129</f>
        <v>25</v>
      </c>
      <c r="X129" s="62">
        <f>((1*H129)+(2*I129)+(3*J129)+(4*L129)+(5*M129)+(6*N129)+(7*P129)+(8*Q129)+(9*R129)+(10*T129)+(11*U129)+(12*V129))/F129</f>
        <v>7.75</v>
      </c>
      <c r="Y129" s="63">
        <f>S129+W129</f>
        <v>75</v>
      </c>
    </row>
    <row r="130" spans="1:25" x14ac:dyDescent="0.25">
      <c r="A130" s="58"/>
      <c r="B130" s="166" t="s">
        <v>68</v>
      </c>
      <c r="C130" s="140" t="s">
        <v>99</v>
      </c>
      <c r="D130" s="158">
        <v>9</v>
      </c>
      <c r="E130" s="314">
        <v>12</v>
      </c>
      <c r="F130" s="59">
        <f>H130+I130+J130+L130+M130+N130+P130+Q130+R130+T130+U130+V130</f>
        <v>12</v>
      </c>
      <c r="G130" s="152" t="s">
        <v>37</v>
      </c>
      <c r="H130" s="302"/>
      <c r="I130" s="302"/>
      <c r="J130" s="302"/>
      <c r="K130" s="299">
        <f>SUM(H130:J130)*100/E130</f>
        <v>0</v>
      </c>
      <c r="L130" s="302"/>
      <c r="M130" s="302">
        <v>1</v>
      </c>
      <c r="N130" s="302">
        <v>1</v>
      </c>
      <c r="O130" s="299">
        <f>SUM(L130:N130)*100/E130</f>
        <v>16.666666666666668</v>
      </c>
      <c r="P130" s="302">
        <v>1</v>
      </c>
      <c r="Q130" s="302">
        <v>5</v>
      </c>
      <c r="R130" s="302">
        <v>1</v>
      </c>
      <c r="S130" s="299">
        <f>SUM(P130:R130)*100/E130</f>
        <v>58.333333333333336</v>
      </c>
      <c r="T130" s="302">
        <v>1</v>
      </c>
      <c r="U130" s="302">
        <v>2</v>
      </c>
      <c r="V130" s="159"/>
      <c r="W130" s="160">
        <f>SUM(T130:V130)*100/E130</f>
        <v>25</v>
      </c>
      <c r="X130" s="155">
        <f>((1*H130)+(2*I130)+(3*J130)+(4*L130)+(5*M130)+(6*N130)+(7*P130)+(8*Q130)+(9*R130)+(10*T130)+(11*U130)+(12*V130))/F130</f>
        <v>8.25</v>
      </c>
      <c r="Y130" s="156">
        <f>S130+W130</f>
        <v>83.333333333333343</v>
      </c>
    </row>
    <row r="131" spans="1:25" x14ac:dyDescent="0.25">
      <c r="A131" s="58"/>
      <c r="B131" s="166" t="s">
        <v>68</v>
      </c>
      <c r="C131" s="195" t="s">
        <v>105</v>
      </c>
      <c r="D131" s="194">
        <v>10</v>
      </c>
      <c r="E131" s="292">
        <v>11</v>
      </c>
      <c r="F131" s="51">
        <f>H131+I131+J131+L131+M131+N131+P131+Q131+R131+T131+U131+V131</f>
        <v>11</v>
      </c>
      <c r="G131" s="210" t="s">
        <v>37</v>
      </c>
      <c r="H131" s="292"/>
      <c r="I131" s="292"/>
      <c r="J131" s="293"/>
      <c r="K131" s="294">
        <f>SUM(H131:J131)*100/F131</f>
        <v>0</v>
      </c>
      <c r="L131" s="295"/>
      <c r="M131" s="295">
        <v>1</v>
      </c>
      <c r="N131" s="296">
        <v>1</v>
      </c>
      <c r="O131" s="294">
        <f>SUM(L131:N131)*100/F131</f>
        <v>18.181818181818183</v>
      </c>
      <c r="P131" s="295">
        <v>4</v>
      </c>
      <c r="Q131" s="295">
        <v>2</v>
      </c>
      <c r="R131" s="296">
        <v>1</v>
      </c>
      <c r="S131" s="294">
        <f>SUM(P131:R131)*100/F131</f>
        <v>63.636363636363633</v>
      </c>
      <c r="T131" s="295">
        <v>2</v>
      </c>
      <c r="U131" s="295"/>
      <c r="V131" s="28"/>
      <c r="W131" s="43">
        <f>SUM(T131:V131)*100/F130</f>
        <v>16.666666666666668</v>
      </c>
      <c r="X131" s="196">
        <f>((1*H131)+(2*I131)+(3*J131)+(4*L131)+(5*M131)+(6*N131)+(7*P131)+(8*Q131)+(9*R131)+(10*T131)+(11*U131)+(12*V131))/F131</f>
        <v>7.6363636363636367</v>
      </c>
      <c r="Y131" s="197">
        <f>S131+W131</f>
        <v>80.303030303030297</v>
      </c>
    </row>
    <row r="132" spans="1:25" x14ac:dyDescent="0.25">
      <c r="A132" s="58"/>
      <c r="B132" s="166" t="s">
        <v>68</v>
      </c>
      <c r="C132" s="195" t="s">
        <v>109</v>
      </c>
      <c r="D132" s="194">
        <v>11</v>
      </c>
      <c r="E132" s="292">
        <v>11</v>
      </c>
      <c r="F132" s="51">
        <f>H132+I132+J132+L132+M132+N132+P132+Q132+R132+T132+U132+V132</f>
        <v>11</v>
      </c>
      <c r="G132" s="210" t="s">
        <v>37</v>
      </c>
      <c r="H132" s="292"/>
      <c r="I132" s="292"/>
      <c r="J132" s="293"/>
      <c r="K132" s="294">
        <f>SUM(H132:J132)*100/F132</f>
        <v>0</v>
      </c>
      <c r="L132" s="295"/>
      <c r="M132" s="295"/>
      <c r="N132" s="296">
        <v>1</v>
      </c>
      <c r="O132" s="294">
        <f>SUM(L132:N132)*100/F132</f>
        <v>9.0909090909090917</v>
      </c>
      <c r="P132" s="295">
        <v>5</v>
      </c>
      <c r="Q132" s="295">
        <v>1</v>
      </c>
      <c r="R132" s="296">
        <v>2</v>
      </c>
      <c r="S132" s="294">
        <f>SUM(P132:R132)*100/F132</f>
        <v>72.727272727272734</v>
      </c>
      <c r="T132" s="295">
        <v>2</v>
      </c>
      <c r="U132" s="295"/>
      <c r="V132" s="28"/>
      <c r="W132" s="43">
        <f>SUM(T132:V132)*100/F131</f>
        <v>18.181818181818183</v>
      </c>
      <c r="X132" s="196">
        <f>((1*H132)+(2*I132)+(3*J132)+(4*L132)+(5*M132)+(6*N132)+(7*P132)+(8*Q132)+(9*R132)+(10*T132)+(11*U132)+(12*V132))/F132</f>
        <v>7.9090909090909092</v>
      </c>
      <c r="Y132" s="197">
        <f>S132+W132</f>
        <v>90.909090909090921</v>
      </c>
    </row>
    <row r="133" spans="1:25" x14ac:dyDescent="0.25">
      <c r="A133" s="58"/>
      <c r="B133" s="57"/>
      <c r="C133" s="212"/>
      <c r="D133" s="61"/>
      <c r="E133" s="296"/>
      <c r="F133" s="69"/>
      <c r="G133" s="65"/>
      <c r="H133" s="301"/>
      <c r="I133" s="301"/>
      <c r="J133" s="301"/>
      <c r="K133" s="300"/>
      <c r="L133" s="301"/>
      <c r="M133" s="301"/>
      <c r="N133" s="301"/>
      <c r="O133" s="300"/>
      <c r="P133" s="301"/>
      <c r="Q133" s="301"/>
      <c r="R133" s="301"/>
      <c r="S133" s="300"/>
      <c r="T133" s="301"/>
      <c r="U133" s="301"/>
      <c r="V133" s="11"/>
      <c r="W133" s="60"/>
      <c r="X133" s="124">
        <f>X132-X131</f>
        <v>0.27272727272727249</v>
      </c>
      <c r="Y133" s="124">
        <f>Y132-Y131</f>
        <v>10.606060606060623</v>
      </c>
    </row>
    <row r="134" spans="1:25" x14ac:dyDescent="0.25">
      <c r="A134" s="58"/>
      <c r="B134" s="77" t="s">
        <v>96</v>
      </c>
      <c r="C134" s="73" t="s">
        <v>89</v>
      </c>
      <c r="D134" s="74">
        <v>8</v>
      </c>
      <c r="E134" s="316">
        <v>11</v>
      </c>
      <c r="F134" s="59">
        <f>H134+I134+J134+L134+M134+N134+P134+Q134+R134+T134+U134+V134</f>
        <v>11</v>
      </c>
      <c r="G134" s="77" t="s">
        <v>37</v>
      </c>
      <c r="H134" s="303"/>
      <c r="I134" s="303"/>
      <c r="J134" s="303"/>
      <c r="K134" s="304">
        <f>SUM(H134:J134)*100/F134</f>
        <v>0</v>
      </c>
      <c r="L134" s="303">
        <v>1</v>
      </c>
      <c r="M134" s="303">
        <v>1</v>
      </c>
      <c r="N134" s="303">
        <v>2</v>
      </c>
      <c r="O134" s="304">
        <f>SUM(L134:N134)*100/F134</f>
        <v>36.363636363636367</v>
      </c>
      <c r="P134" s="303">
        <v>3</v>
      </c>
      <c r="Q134" s="303">
        <v>1</v>
      </c>
      <c r="R134" s="303"/>
      <c r="S134" s="304">
        <f>SUM(P134:R134)*100/F134</f>
        <v>36.363636363636367</v>
      </c>
      <c r="T134" s="303">
        <v>2</v>
      </c>
      <c r="U134" s="303">
        <v>1</v>
      </c>
      <c r="V134" s="108"/>
      <c r="W134" s="111">
        <f>SUM(T134:V134)*100/F134</f>
        <v>27.272727272727273</v>
      </c>
      <c r="X134" s="120">
        <f>((1*H134)+(2*I134)+(3*J134)+(4*L134)+(5*M134)+(6*N134)+(7*P134)+(8*Q134)+(9*R134)+(10*T134)+(11*U134)+(12*V134))/F134</f>
        <v>7.3636363636363633</v>
      </c>
      <c r="Y134" s="121">
        <f>S134+W134</f>
        <v>63.63636363636364</v>
      </c>
    </row>
    <row r="135" spans="1:25" x14ac:dyDescent="0.25">
      <c r="A135" s="58"/>
      <c r="B135" s="67" t="s">
        <v>67</v>
      </c>
      <c r="C135" s="37" t="s">
        <v>20</v>
      </c>
      <c r="D135" s="58">
        <v>9</v>
      </c>
      <c r="E135" s="293">
        <v>11</v>
      </c>
      <c r="F135" s="59">
        <f>H135+I135+J135+L135+M135+N135+P135+Q135+R135+T135+U135+V135</f>
        <v>11</v>
      </c>
      <c r="G135" s="64" t="s">
        <v>37</v>
      </c>
      <c r="H135" s="301"/>
      <c r="I135" s="301"/>
      <c r="J135" s="301"/>
      <c r="K135" s="300">
        <f>SUM(H135:J135)*100/E135</f>
        <v>0</v>
      </c>
      <c r="L135" s="301">
        <v>2</v>
      </c>
      <c r="M135" s="301"/>
      <c r="N135" s="301">
        <v>2</v>
      </c>
      <c r="O135" s="300">
        <f>SUM(L135:N135)*100/E135</f>
        <v>36.363636363636367</v>
      </c>
      <c r="P135" s="301">
        <v>3</v>
      </c>
      <c r="Q135" s="301">
        <v>1</v>
      </c>
      <c r="R135" s="301"/>
      <c r="S135" s="300">
        <f>SUM(P135:R135)*100/E135</f>
        <v>36.363636363636367</v>
      </c>
      <c r="T135" s="301">
        <v>2</v>
      </c>
      <c r="U135" s="301">
        <v>1</v>
      </c>
      <c r="V135" s="66"/>
      <c r="W135" s="60">
        <f>SUM(T135:V135)*100/E135</f>
        <v>27.272727272727273</v>
      </c>
      <c r="X135" s="62">
        <f>((1*H135)+(2*I135)+(3*J135)+(4*L135)+(5*M135)+(6*N135)+(7*P135)+(8*Q135)+(9*R135)+(10*T135)+(11*U135)+(12*V135))/F135</f>
        <v>7.2727272727272725</v>
      </c>
      <c r="Y135" s="63">
        <f>S135+W135</f>
        <v>63.63636363636364</v>
      </c>
    </row>
    <row r="136" spans="1:25" x14ac:dyDescent="0.25">
      <c r="A136" s="58"/>
      <c r="B136" s="165" t="s">
        <v>67</v>
      </c>
      <c r="C136" s="140" t="s">
        <v>99</v>
      </c>
      <c r="D136" s="158">
        <v>10</v>
      </c>
      <c r="E136" s="298">
        <v>10</v>
      </c>
      <c r="F136" s="59">
        <f>H136+I136+J136+L136+M136+N136+P136+Q136+R136+T136+U136+V136</f>
        <v>10</v>
      </c>
      <c r="G136" s="152" t="s">
        <v>37</v>
      </c>
      <c r="H136" s="302"/>
      <c r="I136" s="302"/>
      <c r="J136" s="302">
        <v>2</v>
      </c>
      <c r="K136" s="299">
        <f>SUM(H136:J136)*100/E136</f>
        <v>20</v>
      </c>
      <c r="L136" s="302"/>
      <c r="M136" s="302"/>
      <c r="N136" s="302">
        <v>3</v>
      </c>
      <c r="O136" s="299">
        <f>SUM(L136:N136)*100/E136</f>
        <v>30</v>
      </c>
      <c r="P136" s="302">
        <v>2</v>
      </c>
      <c r="Q136" s="302"/>
      <c r="R136" s="302">
        <v>2</v>
      </c>
      <c r="S136" s="299">
        <f>SUM(P136:R136)*100/E136</f>
        <v>40</v>
      </c>
      <c r="T136" s="302">
        <v>1</v>
      </c>
      <c r="U136" s="302"/>
      <c r="V136" s="159"/>
      <c r="W136" s="160">
        <f>SUM(T136:V136)*100/E136</f>
        <v>10</v>
      </c>
      <c r="X136" s="155">
        <f>((1*H136)+(2*I136)+(3*J136)+(4*L136)+(5*M136)+(6*N136)+(7*P136)+(8*Q136)+(9*R136)+(10*T136)+(11*U136)+(12*V136))/F136</f>
        <v>6.6</v>
      </c>
      <c r="Y136" s="156">
        <f>S136+W136</f>
        <v>50</v>
      </c>
    </row>
    <row r="137" spans="1:25" x14ac:dyDescent="0.25">
      <c r="A137" s="58"/>
      <c r="B137" s="165" t="s">
        <v>67</v>
      </c>
      <c r="C137" s="195" t="s">
        <v>105</v>
      </c>
      <c r="D137" s="194">
        <v>11</v>
      </c>
      <c r="E137" s="292">
        <v>10</v>
      </c>
      <c r="F137" s="51">
        <f>H137+I137+J137+L137+M137+N137+P137+Q137+R137+T137+U137+V137</f>
        <v>10</v>
      </c>
      <c r="G137" s="210" t="s">
        <v>37</v>
      </c>
      <c r="H137" s="292"/>
      <c r="I137" s="292"/>
      <c r="J137" s="293">
        <v>2</v>
      </c>
      <c r="K137" s="294">
        <f>SUM(H137:J137)*100/F137</f>
        <v>20</v>
      </c>
      <c r="L137" s="295"/>
      <c r="M137" s="295">
        <v>1</v>
      </c>
      <c r="N137" s="296">
        <v>1</v>
      </c>
      <c r="O137" s="294">
        <f>SUM(L137:N137)*100/F137</f>
        <v>20</v>
      </c>
      <c r="P137" s="295">
        <v>3</v>
      </c>
      <c r="Q137" s="295"/>
      <c r="R137" s="296">
        <v>2</v>
      </c>
      <c r="S137" s="294">
        <f>SUM(P137:R137)*100/F137</f>
        <v>50</v>
      </c>
      <c r="T137" s="295"/>
      <c r="U137" s="295">
        <v>1</v>
      </c>
      <c r="V137" s="28"/>
      <c r="W137" s="43">
        <f>SUM(T137:V137)*100/F136</f>
        <v>10</v>
      </c>
      <c r="X137" s="196">
        <f>((1*H137)+(2*I137)+(3*J137)+(4*L137)+(5*M137)+(6*N137)+(7*P137)+(8*Q137)+(9*R137)+(10*T137)+(11*U137)+(12*V137))/F137</f>
        <v>6.7</v>
      </c>
      <c r="Y137" s="197">
        <f>S137+W137</f>
        <v>60</v>
      </c>
    </row>
    <row r="138" spans="1:25" x14ac:dyDescent="0.25">
      <c r="A138" s="58"/>
      <c r="B138" s="67"/>
      <c r="C138" s="212"/>
      <c r="D138" s="61"/>
      <c r="E138" s="296"/>
      <c r="F138" s="69"/>
      <c r="G138" s="65"/>
      <c r="H138" s="301"/>
      <c r="I138" s="301"/>
      <c r="J138" s="301"/>
      <c r="K138" s="300"/>
      <c r="L138" s="301"/>
      <c r="M138" s="301"/>
      <c r="N138" s="301"/>
      <c r="O138" s="300"/>
      <c r="P138" s="301"/>
      <c r="Q138" s="301"/>
      <c r="R138" s="301"/>
      <c r="S138" s="300"/>
      <c r="T138" s="301"/>
      <c r="U138" s="301"/>
      <c r="V138" s="11"/>
      <c r="W138" s="60"/>
      <c r="X138" s="124">
        <f>X137-X136</f>
        <v>0.10000000000000053</v>
      </c>
      <c r="Y138" s="124">
        <f>Y137-Y136</f>
        <v>10</v>
      </c>
    </row>
    <row r="139" spans="1:25" x14ac:dyDescent="0.25">
      <c r="A139" s="58"/>
      <c r="B139" s="165" t="s">
        <v>67</v>
      </c>
      <c r="C139" s="140" t="s">
        <v>99</v>
      </c>
      <c r="D139" s="158">
        <v>11</v>
      </c>
      <c r="E139" s="298">
        <v>7</v>
      </c>
      <c r="F139" s="59">
        <f>H139+I139+J139+L139+M139+N139+P139+Q139+R139+T139+U139+V139</f>
        <v>7</v>
      </c>
      <c r="G139" s="152" t="s">
        <v>37</v>
      </c>
      <c r="H139" s="302"/>
      <c r="I139" s="302">
        <v>2</v>
      </c>
      <c r="J139" s="302">
        <v>3</v>
      </c>
      <c r="K139" s="299">
        <f>SUM(H139:J139)*100/E139</f>
        <v>71.428571428571431</v>
      </c>
      <c r="L139" s="302"/>
      <c r="M139" s="302"/>
      <c r="N139" s="302"/>
      <c r="O139" s="299">
        <f>SUM(L139:N139)*100/E139</f>
        <v>0</v>
      </c>
      <c r="P139" s="302">
        <v>2</v>
      </c>
      <c r="Q139" s="302"/>
      <c r="R139" s="302"/>
      <c r="S139" s="299">
        <f>SUM(P139:R139)*100/E139</f>
        <v>28.571428571428573</v>
      </c>
      <c r="T139" s="302"/>
      <c r="U139" s="302"/>
      <c r="V139" s="159"/>
      <c r="W139" s="160">
        <f>SUM(T139:V139)*100/E139</f>
        <v>0</v>
      </c>
      <c r="X139" s="155">
        <f>((1*H139)+(2*I139)+(3*J139)+(4*L139)+(5*M139)+(6*N139)+(7*P139)+(8*Q139)+(9*R139)+(10*T139)+(11*U139)+(12*V139))/F139</f>
        <v>3.8571428571428572</v>
      </c>
      <c r="Y139" s="156">
        <f>S139+W139</f>
        <v>28.571428571428573</v>
      </c>
    </row>
    <row r="140" spans="1:25" x14ac:dyDescent="0.25">
      <c r="A140" s="58"/>
      <c r="B140" s="67"/>
      <c r="C140" s="37"/>
      <c r="D140" s="58"/>
      <c r="E140" s="293"/>
      <c r="F140" s="118"/>
      <c r="G140" s="64"/>
      <c r="H140" s="301"/>
      <c r="I140" s="301"/>
      <c r="J140" s="301"/>
      <c r="K140" s="300"/>
      <c r="L140" s="301"/>
      <c r="M140" s="301"/>
      <c r="N140" s="301"/>
      <c r="O140" s="300"/>
      <c r="P140" s="301"/>
      <c r="Q140" s="301"/>
      <c r="R140" s="301"/>
      <c r="S140" s="300"/>
      <c r="T140" s="301"/>
      <c r="U140" s="301"/>
      <c r="V140" s="66"/>
      <c r="W140" s="60"/>
      <c r="X140" s="62"/>
      <c r="Y140" s="62"/>
    </row>
    <row r="141" spans="1:25" x14ac:dyDescent="0.25">
      <c r="A141" s="58"/>
      <c r="B141" s="67"/>
      <c r="C141" s="140" t="s">
        <v>99</v>
      </c>
      <c r="D141" s="58"/>
      <c r="E141" s="293"/>
      <c r="F141" s="118"/>
      <c r="G141" s="152" t="s">
        <v>37</v>
      </c>
      <c r="H141" s="301"/>
      <c r="I141" s="301"/>
      <c r="J141" s="301"/>
      <c r="K141" s="300"/>
      <c r="L141" s="301"/>
      <c r="M141" s="301"/>
      <c r="N141" s="301"/>
      <c r="O141" s="300"/>
      <c r="P141" s="301"/>
      <c r="Q141" s="301"/>
      <c r="R141" s="301"/>
      <c r="S141" s="300"/>
      <c r="T141" s="301"/>
      <c r="U141" s="301"/>
      <c r="V141" s="66"/>
      <c r="W141" s="60"/>
      <c r="X141" s="155">
        <f>AVERAGE(X139,X136,X130,X123,X116,X109,X102,X95,X89,X83)</f>
        <v>7.2083963585434176</v>
      </c>
      <c r="Y141" s="155">
        <f>AVERAGE(Y139,Y136,Y130,Y123,Y116,Y109,Y102,Y95,Y89,Y83)</f>
        <v>65.685574229691866</v>
      </c>
    </row>
    <row r="142" spans="1:25" x14ac:dyDescent="0.25">
      <c r="A142" s="58"/>
      <c r="B142" s="64"/>
      <c r="C142" s="195" t="s">
        <v>105</v>
      </c>
      <c r="D142" s="61"/>
      <c r="E142" s="296"/>
      <c r="F142" s="118"/>
      <c r="G142" s="210" t="s">
        <v>37</v>
      </c>
      <c r="H142" s="301"/>
      <c r="I142" s="301"/>
      <c r="J142" s="301"/>
      <c r="K142" s="300"/>
      <c r="L142" s="301"/>
      <c r="M142" s="301"/>
      <c r="N142" s="301"/>
      <c r="O142" s="300"/>
      <c r="P142" s="301"/>
      <c r="Q142" s="301"/>
      <c r="R142" s="301"/>
      <c r="S142" s="300"/>
      <c r="T142" s="301"/>
      <c r="U142" s="301"/>
      <c r="V142" s="11"/>
      <c r="W142" s="60"/>
      <c r="X142" s="209">
        <f>AVERAGE(X137,X131,X124,X117,X110,X103,X96)</f>
        <v>6.5469715158790782</v>
      </c>
      <c r="Y142" s="209">
        <f>AVERAGE(Y137,Y131,Y124,Y117,Y110,Y103,Y96)</f>
        <v>58.248572156135182</v>
      </c>
    </row>
    <row r="143" spans="1:25" x14ac:dyDescent="0.25">
      <c r="A143" s="58"/>
      <c r="B143" s="64"/>
      <c r="C143" s="195" t="s">
        <v>109</v>
      </c>
      <c r="D143" s="61"/>
      <c r="E143" s="296"/>
      <c r="F143" s="118"/>
      <c r="G143" s="210" t="s">
        <v>37</v>
      </c>
      <c r="H143" s="301"/>
      <c r="I143" s="301"/>
      <c r="J143" s="301"/>
      <c r="K143" s="300"/>
      <c r="L143" s="301"/>
      <c r="M143" s="301"/>
      <c r="N143" s="301"/>
      <c r="O143" s="300"/>
      <c r="P143" s="301"/>
      <c r="Q143" s="301"/>
      <c r="R143" s="301"/>
      <c r="S143" s="300"/>
      <c r="T143" s="301"/>
      <c r="U143" s="301"/>
      <c r="V143" s="11"/>
      <c r="W143" s="60"/>
      <c r="X143" s="209">
        <f>AVERAGE(X132,X125,X118,X111,X104,X97,X91,X85,X80)</f>
        <v>6.9456336186941474</v>
      </c>
      <c r="Y143" s="209">
        <f>AVERAGE(Y132,Y125,Y118,Y111,Y104,Y97,Y91,Y85,Y80)</f>
        <v>64.150681499360118</v>
      </c>
    </row>
    <row r="144" spans="1:25" x14ac:dyDescent="0.25">
      <c r="A144" s="58"/>
      <c r="B144" s="64"/>
      <c r="C144" s="195" t="s">
        <v>119</v>
      </c>
      <c r="D144" s="61"/>
      <c r="E144" s="296"/>
      <c r="F144" s="118"/>
      <c r="G144" s="210" t="s">
        <v>37</v>
      </c>
      <c r="H144" s="301"/>
      <c r="I144" s="301"/>
      <c r="J144" s="301"/>
      <c r="K144" s="300"/>
      <c r="L144" s="301"/>
      <c r="M144" s="301"/>
      <c r="N144" s="301"/>
      <c r="O144" s="300"/>
      <c r="P144" s="301"/>
      <c r="Q144" s="301"/>
      <c r="R144" s="301"/>
      <c r="S144" s="300"/>
      <c r="T144" s="301"/>
      <c r="U144" s="301"/>
      <c r="V144" s="11"/>
      <c r="W144" s="60"/>
      <c r="X144" s="209">
        <f>AVERAGE(X126,X119,X112,X105,X98,X92,X86,X81)</f>
        <v>6.8574579831932772</v>
      </c>
      <c r="Y144" s="209">
        <f>AVERAGE(Y126,Y119,Y112,Y105,Y98,Y92,Y86,Y81)</f>
        <v>60.765994803718584</v>
      </c>
    </row>
    <row r="145" spans="1:25" x14ac:dyDescent="0.25">
      <c r="A145" s="58"/>
      <c r="B145" s="64"/>
      <c r="C145" s="208"/>
      <c r="D145" s="61"/>
      <c r="E145" s="296"/>
      <c r="F145" s="118"/>
      <c r="G145" s="40"/>
      <c r="H145" s="301"/>
      <c r="I145" s="301"/>
      <c r="J145" s="301"/>
      <c r="K145" s="300"/>
      <c r="L145" s="301"/>
      <c r="M145" s="301"/>
      <c r="N145" s="301"/>
      <c r="O145" s="300"/>
      <c r="P145" s="301"/>
      <c r="Q145" s="301"/>
      <c r="R145" s="301"/>
      <c r="S145" s="300"/>
      <c r="T145" s="301"/>
      <c r="U145" s="301"/>
      <c r="V145" s="11"/>
      <c r="W145" s="60"/>
      <c r="X145" s="124">
        <f>X144-X143</f>
        <v>-8.8175635500870264E-2</v>
      </c>
      <c r="Y145" s="124">
        <f>Y144-Y143</f>
        <v>-3.384686695641534</v>
      </c>
    </row>
    <row r="146" spans="1:25" x14ac:dyDescent="0.25">
      <c r="A146" s="58"/>
      <c r="B146" s="275" t="s">
        <v>59</v>
      </c>
      <c r="C146" s="195" t="s">
        <v>119</v>
      </c>
      <c r="D146" s="61">
        <v>5</v>
      </c>
      <c r="E146" s="296">
        <v>17</v>
      </c>
      <c r="F146" s="51">
        <f t="shared" ref="F146:F152" si="23">H146+I146+J146+L146+M146+N146+P146+Q146+R146+T146+U146+V146</f>
        <v>17</v>
      </c>
      <c r="G146" s="210" t="s">
        <v>38</v>
      </c>
      <c r="H146" s="301"/>
      <c r="I146" s="301"/>
      <c r="J146" s="301">
        <v>1</v>
      </c>
      <c r="K146" s="294">
        <f>SUM(H146:J146)*100/F146</f>
        <v>5.882352941176471</v>
      </c>
      <c r="L146" s="301"/>
      <c r="M146" s="301"/>
      <c r="N146" s="301">
        <v>1</v>
      </c>
      <c r="O146" s="294">
        <f>SUM(L146:N146)*100/F146</f>
        <v>5.882352941176471</v>
      </c>
      <c r="P146" s="301">
        <v>2</v>
      </c>
      <c r="Q146" s="301">
        <v>9</v>
      </c>
      <c r="R146" s="301">
        <v>2</v>
      </c>
      <c r="S146" s="294">
        <f>SUM(P146:R146)*100/F146</f>
        <v>76.470588235294116</v>
      </c>
      <c r="T146" s="301">
        <v>2</v>
      </c>
      <c r="U146" s="301"/>
      <c r="V146" s="11"/>
      <c r="W146" s="43">
        <f>SUM(T146:V146)*100/F146</f>
        <v>11.764705882352942</v>
      </c>
      <c r="X146" s="196">
        <f t="shared" ref="X146:X151" si="24">((1*H146)+(2*I146)+(3*J146)+(4*L146)+(5*M146)+(6*N146)+(7*P146)+(8*Q146)+(9*R146)+(10*T146)+(11*U146)+(12*V146))/F146</f>
        <v>7.8235294117647056</v>
      </c>
      <c r="Y146" s="197">
        <f t="shared" ref="Y146:Y152" si="25">S146+W146</f>
        <v>88.235294117647058</v>
      </c>
    </row>
    <row r="147" spans="1:25" x14ac:dyDescent="0.25">
      <c r="A147" s="58"/>
      <c r="B147" s="275" t="s">
        <v>59</v>
      </c>
      <c r="C147" s="195" t="s">
        <v>109</v>
      </c>
      <c r="D147" s="194">
        <v>5</v>
      </c>
      <c r="E147" s="296">
        <v>23</v>
      </c>
      <c r="F147" s="51">
        <f t="shared" si="23"/>
        <v>23</v>
      </c>
      <c r="G147" s="210" t="s">
        <v>38</v>
      </c>
      <c r="H147" s="301"/>
      <c r="I147" s="301"/>
      <c r="J147" s="301"/>
      <c r="K147" s="294">
        <f>SUM(H147:J147)*100/F147</f>
        <v>0</v>
      </c>
      <c r="L147" s="301"/>
      <c r="M147" s="301"/>
      <c r="N147" s="301">
        <v>2</v>
      </c>
      <c r="O147" s="294">
        <f>SUM(L147:N147)*100/F147</f>
        <v>8.695652173913043</v>
      </c>
      <c r="P147" s="301">
        <v>2</v>
      </c>
      <c r="Q147" s="301">
        <v>5</v>
      </c>
      <c r="R147" s="301">
        <v>4</v>
      </c>
      <c r="S147" s="294">
        <f>SUM(P147:R147)*100/F147</f>
        <v>47.826086956521742</v>
      </c>
      <c r="T147" s="301">
        <v>10</v>
      </c>
      <c r="U147" s="301"/>
      <c r="V147" s="11"/>
      <c r="W147" s="43">
        <f>SUM(T147:V147)*100/F147</f>
        <v>43.478260869565219</v>
      </c>
      <c r="X147" s="196">
        <f t="shared" si="24"/>
        <v>8.7826086956521738</v>
      </c>
      <c r="Y147" s="197">
        <f t="shared" si="25"/>
        <v>91.304347826086968</v>
      </c>
    </row>
    <row r="148" spans="1:25" x14ac:dyDescent="0.25">
      <c r="A148" s="58"/>
      <c r="B148" s="275" t="s">
        <v>59</v>
      </c>
      <c r="C148" s="195" t="s">
        <v>119</v>
      </c>
      <c r="D148" s="194">
        <v>6</v>
      </c>
      <c r="E148" s="296">
        <v>21</v>
      </c>
      <c r="F148" s="51">
        <f t="shared" si="23"/>
        <v>21</v>
      </c>
      <c r="G148" s="210" t="s">
        <v>38</v>
      </c>
      <c r="H148" s="301"/>
      <c r="I148" s="301"/>
      <c r="J148" s="301"/>
      <c r="K148" s="294">
        <f>SUM(H148:J148)*100/F148</f>
        <v>0</v>
      </c>
      <c r="L148" s="301">
        <v>2</v>
      </c>
      <c r="M148" s="301">
        <v>1</v>
      </c>
      <c r="N148" s="301">
        <v>2</v>
      </c>
      <c r="O148" s="294">
        <f>SUM(L148:N148)*100/F148</f>
        <v>23.80952380952381</v>
      </c>
      <c r="P148" s="301">
        <v>4</v>
      </c>
      <c r="Q148" s="301">
        <v>4</v>
      </c>
      <c r="R148" s="301">
        <v>4</v>
      </c>
      <c r="S148" s="294">
        <f>SUM(P148:R148)*100/F148</f>
        <v>57.142857142857146</v>
      </c>
      <c r="T148" s="301">
        <v>4</v>
      </c>
      <c r="U148" s="301"/>
      <c r="V148" s="11"/>
      <c r="W148" s="43">
        <f>SUM(T148:V148)*100/F148</f>
        <v>19.047619047619047</v>
      </c>
      <c r="X148" s="196">
        <f t="shared" si="24"/>
        <v>7.666666666666667</v>
      </c>
      <c r="Y148" s="197">
        <f t="shared" si="25"/>
        <v>76.19047619047619</v>
      </c>
    </row>
    <row r="149" spans="1:25" x14ac:dyDescent="0.25">
      <c r="A149" s="58"/>
      <c r="B149" s="275"/>
      <c r="C149" s="195"/>
      <c r="D149" s="194"/>
      <c r="E149" s="296"/>
      <c r="F149" s="51"/>
      <c r="G149" s="210"/>
      <c r="H149" s="301"/>
      <c r="I149" s="301"/>
      <c r="J149" s="301"/>
      <c r="K149" s="294"/>
      <c r="L149" s="301"/>
      <c r="M149" s="301"/>
      <c r="N149" s="301"/>
      <c r="O149" s="294"/>
      <c r="P149" s="301"/>
      <c r="Q149" s="301"/>
      <c r="R149" s="301"/>
      <c r="S149" s="294"/>
      <c r="T149" s="301"/>
      <c r="U149" s="301"/>
      <c r="V149" s="11"/>
      <c r="W149" s="43"/>
      <c r="X149" s="124">
        <f>X148-X147</f>
        <v>-1.1159420289855069</v>
      </c>
      <c r="Y149" s="124">
        <f>Y148-Y147</f>
        <v>-15.113871635610778</v>
      </c>
    </row>
    <row r="150" spans="1:25" x14ac:dyDescent="0.25">
      <c r="A150" s="58"/>
      <c r="B150" s="275" t="s">
        <v>59</v>
      </c>
      <c r="C150" s="195" t="s">
        <v>105</v>
      </c>
      <c r="D150" s="194">
        <v>5</v>
      </c>
      <c r="E150" s="292">
        <v>10</v>
      </c>
      <c r="F150" s="51">
        <f t="shared" si="23"/>
        <v>10</v>
      </c>
      <c r="G150" s="210" t="s">
        <v>38</v>
      </c>
      <c r="H150" s="292"/>
      <c r="I150" s="292"/>
      <c r="J150" s="293"/>
      <c r="K150" s="294">
        <f>SUM(H150:J150)*100/F150</f>
        <v>0</v>
      </c>
      <c r="L150" s="295"/>
      <c r="M150" s="295"/>
      <c r="N150" s="296">
        <v>1</v>
      </c>
      <c r="O150" s="294">
        <f>SUM(L150:N150)*100/F150</f>
        <v>10</v>
      </c>
      <c r="P150" s="295">
        <v>2</v>
      </c>
      <c r="Q150" s="295">
        <v>2</v>
      </c>
      <c r="R150" s="296">
        <v>2</v>
      </c>
      <c r="S150" s="294">
        <f>SUM(P150:R150)*100/F150</f>
        <v>60</v>
      </c>
      <c r="T150" s="295"/>
      <c r="U150" s="295">
        <v>3</v>
      </c>
      <c r="V150" s="28"/>
      <c r="W150" s="43">
        <f>SUM(T150:V150)*100/F150</f>
        <v>30</v>
      </c>
      <c r="X150" s="196">
        <f t="shared" si="24"/>
        <v>8.6999999999999993</v>
      </c>
      <c r="Y150" s="197">
        <f t="shared" si="25"/>
        <v>90</v>
      </c>
    </row>
    <row r="151" spans="1:25" x14ac:dyDescent="0.25">
      <c r="A151" s="58"/>
      <c r="B151" s="275" t="s">
        <v>59</v>
      </c>
      <c r="C151" s="195" t="s">
        <v>109</v>
      </c>
      <c r="D151" s="194">
        <v>6</v>
      </c>
      <c r="E151" s="292">
        <v>10</v>
      </c>
      <c r="F151" s="51">
        <f t="shared" si="23"/>
        <v>10</v>
      </c>
      <c r="G151" s="210" t="s">
        <v>38</v>
      </c>
      <c r="H151" s="292"/>
      <c r="I151" s="292"/>
      <c r="J151" s="293"/>
      <c r="K151" s="294">
        <f>SUM(H151:J151)*100/F151</f>
        <v>0</v>
      </c>
      <c r="L151" s="295">
        <v>2</v>
      </c>
      <c r="M151" s="295">
        <v>1</v>
      </c>
      <c r="N151" s="296"/>
      <c r="O151" s="294">
        <f>SUM(L151:N151)*100/F151</f>
        <v>30</v>
      </c>
      <c r="P151" s="295">
        <v>2</v>
      </c>
      <c r="Q151" s="295">
        <v>1</v>
      </c>
      <c r="R151" s="296">
        <v>3</v>
      </c>
      <c r="S151" s="294">
        <f>SUM(P151:R151)*100/F151</f>
        <v>60</v>
      </c>
      <c r="T151" s="295">
        <v>1</v>
      </c>
      <c r="U151" s="295"/>
      <c r="V151" s="28"/>
      <c r="W151" s="43">
        <f>SUM(T151:V151)*100/F151</f>
        <v>10</v>
      </c>
      <c r="X151" s="196">
        <f t="shared" si="24"/>
        <v>7.2</v>
      </c>
      <c r="Y151" s="197">
        <f t="shared" si="25"/>
        <v>70</v>
      </c>
    </row>
    <row r="152" spans="1:25" x14ac:dyDescent="0.25">
      <c r="A152" s="58"/>
      <c r="B152" s="420" t="s">
        <v>101</v>
      </c>
      <c r="C152" s="195" t="s">
        <v>119</v>
      </c>
      <c r="D152" s="194">
        <v>7</v>
      </c>
      <c r="E152" s="292">
        <v>10</v>
      </c>
      <c r="F152" s="51">
        <f t="shared" si="23"/>
        <v>10</v>
      </c>
      <c r="G152" s="210" t="s">
        <v>38</v>
      </c>
      <c r="H152" s="292"/>
      <c r="I152" s="292"/>
      <c r="J152" s="293"/>
      <c r="K152" s="294">
        <f>SUM(H152:J152)*100/F152</f>
        <v>0</v>
      </c>
      <c r="L152" s="295"/>
      <c r="M152" s="295">
        <v>1</v>
      </c>
      <c r="N152" s="296">
        <v>3</v>
      </c>
      <c r="O152" s="294">
        <f>SUM(L152:N152)*100/F152</f>
        <v>40</v>
      </c>
      <c r="P152" s="295">
        <v>2</v>
      </c>
      <c r="Q152" s="295">
        <v>2</v>
      </c>
      <c r="R152" s="296">
        <v>1</v>
      </c>
      <c r="S152" s="294">
        <f>SUM(P152:R152)*100/F152</f>
        <v>50</v>
      </c>
      <c r="T152" s="295">
        <v>1</v>
      </c>
      <c r="U152" s="295"/>
      <c r="V152" s="28"/>
      <c r="W152" s="43">
        <f>SUM(T152:V152)*100/F152</f>
        <v>10</v>
      </c>
      <c r="X152" s="196">
        <v>7</v>
      </c>
      <c r="Y152" s="197">
        <f t="shared" si="25"/>
        <v>60</v>
      </c>
    </row>
    <row r="153" spans="1:25" x14ac:dyDescent="0.25">
      <c r="A153" s="58"/>
      <c r="B153" s="275"/>
      <c r="C153" s="195"/>
      <c r="D153" s="194"/>
      <c r="E153" s="292"/>
      <c r="F153" s="51"/>
      <c r="G153" s="210"/>
      <c r="H153" s="292"/>
      <c r="I153" s="292"/>
      <c r="J153" s="293"/>
      <c r="K153" s="294"/>
      <c r="L153" s="295"/>
      <c r="M153" s="295"/>
      <c r="N153" s="296"/>
      <c r="O153" s="294"/>
      <c r="P153" s="295"/>
      <c r="Q153" s="295"/>
      <c r="R153" s="296"/>
      <c r="S153" s="294"/>
      <c r="T153" s="295"/>
      <c r="U153" s="295"/>
      <c r="V153" s="28"/>
      <c r="W153" s="43"/>
      <c r="X153" s="124">
        <f>X152-X151</f>
        <v>-0.20000000000000018</v>
      </c>
      <c r="Y153" s="124">
        <f>Y152-Y151</f>
        <v>-10</v>
      </c>
    </row>
    <row r="154" spans="1:25" x14ac:dyDescent="0.25">
      <c r="A154" s="58"/>
      <c r="B154" s="152" t="s">
        <v>60</v>
      </c>
      <c r="C154" s="164" t="s">
        <v>99</v>
      </c>
      <c r="D154" s="158">
        <v>5</v>
      </c>
      <c r="E154" s="298">
        <v>16</v>
      </c>
      <c r="F154" s="59">
        <f>H154+I154+J154+L154+M154+N154+P154+Q154+R154+T154+U154+V154</f>
        <v>16</v>
      </c>
      <c r="G154" s="152" t="s">
        <v>38</v>
      </c>
      <c r="H154" s="302"/>
      <c r="I154" s="302"/>
      <c r="J154" s="302"/>
      <c r="K154" s="307">
        <f>SUM(H154:J154)*100/E154</f>
        <v>0</v>
      </c>
      <c r="L154" s="302"/>
      <c r="M154" s="302">
        <v>1</v>
      </c>
      <c r="N154" s="302"/>
      <c r="O154" s="307">
        <f>SUM(L154:N154)*100/E154</f>
        <v>6.25</v>
      </c>
      <c r="P154" s="302">
        <v>4</v>
      </c>
      <c r="Q154" s="302">
        <v>3</v>
      </c>
      <c r="R154" s="302">
        <v>2</v>
      </c>
      <c r="S154" s="307">
        <f>SUM(P154:R154)*100/E154</f>
        <v>56.25</v>
      </c>
      <c r="T154" s="302">
        <v>2</v>
      </c>
      <c r="U154" s="302">
        <v>4</v>
      </c>
      <c r="V154" s="148"/>
      <c r="W154" s="155">
        <f>SUM(T154:V154)*100/E154</f>
        <v>37.5</v>
      </c>
      <c r="X154" s="155">
        <f>((1*H154)+(2*I154)+(3*J154)+(4*L154)+(5*M154)+(6*N154)+(7*P154)+(8*Q154)+(9*R154)+(10*T154)+(11*U154)+(12*V154))/F154</f>
        <v>8.6875</v>
      </c>
      <c r="Y154" s="156">
        <f>S154+W154</f>
        <v>93.75</v>
      </c>
    </row>
    <row r="155" spans="1:25" x14ac:dyDescent="0.25">
      <c r="A155" s="58"/>
      <c r="B155" s="276" t="s">
        <v>59</v>
      </c>
      <c r="C155" s="195" t="s">
        <v>105</v>
      </c>
      <c r="D155" s="194">
        <v>6</v>
      </c>
      <c r="E155" s="292">
        <v>17</v>
      </c>
      <c r="F155" s="51">
        <f>H155+I155+J155+L155+M155+N155+P155+Q155+R155+T155+U155+V155</f>
        <v>17</v>
      </c>
      <c r="G155" s="210" t="s">
        <v>38</v>
      </c>
      <c r="H155" s="292"/>
      <c r="I155" s="292"/>
      <c r="J155" s="293"/>
      <c r="K155" s="294">
        <f>SUM(H155:J155)*100/F155</f>
        <v>0</v>
      </c>
      <c r="L155" s="295">
        <v>2</v>
      </c>
      <c r="M155" s="295">
        <v>1</v>
      </c>
      <c r="N155" s="296">
        <v>2</v>
      </c>
      <c r="O155" s="294">
        <f>SUM(L155:N155)*100/F155</f>
        <v>29.411764705882351</v>
      </c>
      <c r="P155" s="295">
        <v>5</v>
      </c>
      <c r="Q155" s="295">
        <v>3</v>
      </c>
      <c r="R155" s="296">
        <v>1</v>
      </c>
      <c r="S155" s="294">
        <f>SUM(P155:R155)*100/F155</f>
        <v>52.941176470588232</v>
      </c>
      <c r="T155" s="295">
        <v>3</v>
      </c>
      <c r="U155" s="295"/>
      <c r="V155" s="28"/>
      <c r="W155" s="43">
        <f>SUM(T155:V155)*100/F154</f>
        <v>18.75</v>
      </c>
      <c r="X155" s="196">
        <f>((1*H155)+(2*I155)+(3*J155)+(4*L155)+(5*M155)+(6*N155)+(7*P155)+(8*Q155)+(9*R155)+(10*T155)+(11*U155)+(12*V155))/F155</f>
        <v>7.2352941176470589</v>
      </c>
      <c r="Y155" s="197">
        <f>S155+W155</f>
        <v>71.691176470588232</v>
      </c>
    </row>
    <row r="156" spans="1:25" x14ac:dyDescent="0.25">
      <c r="A156" s="58"/>
      <c r="B156" s="276" t="s">
        <v>101</v>
      </c>
      <c r="C156" s="195" t="s">
        <v>109</v>
      </c>
      <c r="D156" s="194">
        <v>7</v>
      </c>
      <c r="E156" s="292">
        <v>17</v>
      </c>
      <c r="F156" s="51">
        <f>H156+I156+J156+L156+M156+N156+P156+Q156+R156+T156+U156+V156</f>
        <v>17</v>
      </c>
      <c r="G156" s="210" t="s">
        <v>38</v>
      </c>
      <c r="H156" s="292"/>
      <c r="I156" s="292"/>
      <c r="J156" s="293"/>
      <c r="K156" s="294">
        <f>SUM(H156:J156)*100/F156</f>
        <v>0</v>
      </c>
      <c r="L156" s="295">
        <v>2</v>
      </c>
      <c r="M156" s="295">
        <v>7</v>
      </c>
      <c r="N156" s="296">
        <v>2</v>
      </c>
      <c r="O156" s="294">
        <f>SUM(L156:N156)*100/F156</f>
        <v>64.705882352941174</v>
      </c>
      <c r="P156" s="295">
        <v>1</v>
      </c>
      <c r="Q156" s="295">
        <v>1</v>
      </c>
      <c r="R156" s="296">
        <v>2</v>
      </c>
      <c r="S156" s="294">
        <f>SUM(P156:R156)*100/F156</f>
        <v>23.529411764705884</v>
      </c>
      <c r="T156" s="295">
        <v>2</v>
      </c>
      <c r="U156" s="295"/>
      <c r="V156" s="28"/>
      <c r="W156" s="43">
        <f>SUM(T156:V156)*100/F155</f>
        <v>11.764705882352942</v>
      </c>
      <c r="X156" s="196">
        <f>((1*H156)+(2*I156)+(3*J156)+(4*L156)+(5*M156)+(6*N156)+(7*P156)+(8*Q156)+(9*R156)+(10*T156)+(11*U156)+(12*V156))/F156</f>
        <v>6.3529411764705879</v>
      </c>
      <c r="Y156" s="197">
        <f>S156+W156</f>
        <v>35.294117647058826</v>
      </c>
    </row>
    <row r="157" spans="1:25" x14ac:dyDescent="0.25">
      <c r="A157" s="58"/>
      <c r="B157" s="421" t="s">
        <v>69</v>
      </c>
      <c r="C157" s="195" t="s">
        <v>122</v>
      </c>
      <c r="D157" s="194">
        <v>8</v>
      </c>
      <c r="E157" s="292">
        <v>18</v>
      </c>
      <c r="F157" s="51">
        <f>H157+I157+J157+L157+M157+N157+P157+Q157+R157+T157+U157+V157</f>
        <v>18</v>
      </c>
      <c r="G157" s="210" t="s">
        <v>38</v>
      </c>
      <c r="H157" s="292"/>
      <c r="I157" s="292"/>
      <c r="J157" s="293"/>
      <c r="K157" s="294">
        <f>SUM(H157:J157)*100/F157</f>
        <v>0</v>
      </c>
      <c r="L157" s="295">
        <v>2</v>
      </c>
      <c r="M157" s="295">
        <v>3</v>
      </c>
      <c r="N157" s="296">
        <v>4</v>
      </c>
      <c r="O157" s="294">
        <f>SUM(L157:N157)*100/F157</f>
        <v>50</v>
      </c>
      <c r="P157" s="295">
        <v>3</v>
      </c>
      <c r="Q157" s="295">
        <v>1</v>
      </c>
      <c r="R157" s="296">
        <v>1</v>
      </c>
      <c r="S157" s="294">
        <f>SUM(P157:R157)*100/F157</f>
        <v>27.777777777777779</v>
      </c>
      <c r="T157" s="295">
        <v>4</v>
      </c>
      <c r="U157" s="295"/>
      <c r="V157" s="28"/>
      <c r="W157" s="43">
        <f>SUM(T157:V157)*100/F156</f>
        <v>23.529411764705884</v>
      </c>
      <c r="X157" s="196">
        <f>((1*H157)+(2*I157)+(3*J157)+(4*L157)+(5*M157)+(6*N157)+(7*P157)+(8*Q157)+(9*R157)+(10*T157)+(11*U157)+(12*V157))/F157</f>
        <v>6.9444444444444446</v>
      </c>
      <c r="Y157" s="197">
        <f>S157+W157</f>
        <v>51.307189542483663</v>
      </c>
    </row>
    <row r="158" spans="1:25" x14ac:dyDescent="0.25">
      <c r="A158" s="58"/>
      <c r="B158" s="65"/>
      <c r="C158" s="212"/>
      <c r="D158" s="61"/>
      <c r="E158" s="296"/>
      <c r="F158" s="69"/>
      <c r="G158" s="65"/>
      <c r="H158" s="301"/>
      <c r="I158" s="301"/>
      <c r="J158" s="301"/>
      <c r="K158" s="294"/>
      <c r="L158" s="301"/>
      <c r="M158" s="301"/>
      <c r="N158" s="301"/>
      <c r="O158" s="294"/>
      <c r="P158" s="301"/>
      <c r="Q158" s="301"/>
      <c r="R158" s="301"/>
      <c r="S158" s="294"/>
      <c r="T158" s="301"/>
      <c r="U158" s="301"/>
      <c r="V158" s="11"/>
      <c r="W158" s="62"/>
      <c r="X158" s="124">
        <f>X157-X156</f>
        <v>0.59150326797385677</v>
      </c>
      <c r="Y158" s="124">
        <f>Y157-Y156</f>
        <v>16.013071895424837</v>
      </c>
    </row>
    <row r="159" spans="1:25" x14ac:dyDescent="0.25">
      <c r="A159" s="58"/>
      <c r="B159" s="70" t="s">
        <v>60</v>
      </c>
      <c r="C159" s="37" t="s">
        <v>20</v>
      </c>
      <c r="D159" s="58">
        <v>5</v>
      </c>
      <c r="E159" s="293">
        <v>14</v>
      </c>
      <c r="F159" s="59">
        <f>H159+I159+J159+L159+M159+N159+P159+Q159+R159+T159+U159+V159</f>
        <v>14</v>
      </c>
      <c r="G159" s="64" t="s">
        <v>38</v>
      </c>
      <c r="H159" s="301"/>
      <c r="I159" s="301"/>
      <c r="J159" s="301">
        <v>2</v>
      </c>
      <c r="K159" s="294">
        <f>SUM(H159:J159)*100/E159</f>
        <v>14.285714285714286</v>
      </c>
      <c r="L159" s="301">
        <v>2</v>
      </c>
      <c r="M159" s="301"/>
      <c r="N159" s="301"/>
      <c r="O159" s="294">
        <f>SUM(L159:N159)*100/E159</f>
        <v>14.285714285714286</v>
      </c>
      <c r="P159" s="301">
        <v>4</v>
      </c>
      <c r="Q159" s="301">
        <v>3</v>
      </c>
      <c r="R159" s="301">
        <v>2</v>
      </c>
      <c r="S159" s="294">
        <f>SUM(P159:R159)*100/E159</f>
        <v>64.285714285714292</v>
      </c>
      <c r="T159" s="301"/>
      <c r="U159" s="301">
        <v>1</v>
      </c>
      <c r="V159" s="66"/>
      <c r="W159" s="62">
        <f>SUM(T159:V159)*100/E159</f>
        <v>7.1428571428571432</v>
      </c>
      <c r="X159" s="62">
        <f>((1*H159)+(2*I159)+(3*J159)+(4*L159)+(5*M159)+(6*N159)+(7*P159)+(8*Q159)+(9*R159)+(10*T159)+(11*U159)+(12*V159))/F159</f>
        <v>6.7857142857142856</v>
      </c>
      <c r="Y159" s="63">
        <f>S159+W159</f>
        <v>71.428571428571431</v>
      </c>
    </row>
    <row r="160" spans="1:25" x14ac:dyDescent="0.25">
      <c r="A160" s="58"/>
      <c r="B160" s="163" t="s">
        <v>101</v>
      </c>
      <c r="C160" s="140" t="s">
        <v>99</v>
      </c>
      <c r="D160" s="158">
        <v>6</v>
      </c>
      <c r="E160" s="298">
        <v>14</v>
      </c>
      <c r="F160" s="59">
        <f>H160+I160+J160+L160+M160+N160+P160+Q160+R160+T160+U160+V160</f>
        <v>14</v>
      </c>
      <c r="G160" s="152" t="s">
        <v>38</v>
      </c>
      <c r="H160" s="302"/>
      <c r="I160" s="302"/>
      <c r="J160" s="302">
        <v>1</v>
      </c>
      <c r="K160" s="307">
        <f>SUM(H160:J160)*100/E160</f>
        <v>7.1428571428571432</v>
      </c>
      <c r="L160" s="302">
        <v>2</v>
      </c>
      <c r="M160" s="302">
        <v>2</v>
      </c>
      <c r="N160" s="302">
        <v>1</v>
      </c>
      <c r="O160" s="307">
        <f>SUM(L160:N160)*100/E160</f>
        <v>35.714285714285715</v>
      </c>
      <c r="P160" s="302"/>
      <c r="Q160" s="302">
        <v>2</v>
      </c>
      <c r="R160" s="302">
        <v>3</v>
      </c>
      <c r="S160" s="307">
        <f>SUM(P160:R160)*100/E160</f>
        <v>35.714285714285715</v>
      </c>
      <c r="T160" s="302">
        <v>3</v>
      </c>
      <c r="U160" s="302"/>
      <c r="V160" s="159"/>
      <c r="W160" s="155">
        <f>SUM(T160:V160)*100/E160</f>
        <v>21.428571428571427</v>
      </c>
      <c r="X160" s="155">
        <f>((1*H160)+(2*I160)+(3*J160)+(4*L160)+(5*M160)+(6*N160)+(7*P160)+(8*Q160)+(9*R160)+(10*T160)+(11*U160)+(12*V160))/F160</f>
        <v>7.1428571428571432</v>
      </c>
      <c r="Y160" s="156">
        <f>S160+W160</f>
        <v>57.142857142857139</v>
      </c>
    </row>
    <row r="161" spans="1:25" x14ac:dyDescent="0.25">
      <c r="A161" s="58"/>
      <c r="B161" s="163" t="s">
        <v>101</v>
      </c>
      <c r="C161" s="195" t="s">
        <v>105</v>
      </c>
      <c r="D161" s="194">
        <v>7</v>
      </c>
      <c r="E161" s="292">
        <v>14</v>
      </c>
      <c r="F161" s="51">
        <f>H161+I161+J161+L161+M161+N161+P161+Q161+R161+T161+U161+V161</f>
        <v>14</v>
      </c>
      <c r="G161" s="210" t="s">
        <v>38</v>
      </c>
      <c r="H161" s="292"/>
      <c r="I161" s="292"/>
      <c r="J161" s="293">
        <v>2</v>
      </c>
      <c r="K161" s="294">
        <f>SUM(H161:J161)*100/F161</f>
        <v>14.285714285714286</v>
      </c>
      <c r="L161" s="295">
        <v>2</v>
      </c>
      <c r="M161" s="295"/>
      <c r="N161" s="296">
        <v>1</v>
      </c>
      <c r="O161" s="294">
        <f>SUM(L161:N161)*100/F161</f>
        <v>21.428571428571427</v>
      </c>
      <c r="P161" s="295">
        <v>3</v>
      </c>
      <c r="Q161" s="295">
        <v>2</v>
      </c>
      <c r="R161" s="296">
        <v>3</v>
      </c>
      <c r="S161" s="294">
        <f>SUM(P161:R161)*100/F161</f>
        <v>57.142857142857146</v>
      </c>
      <c r="T161" s="295">
        <v>1</v>
      </c>
      <c r="U161" s="295"/>
      <c r="V161" s="28"/>
      <c r="W161" s="43">
        <f>SUM(T161:V161)*100/F160</f>
        <v>7.1428571428571432</v>
      </c>
      <c r="X161" s="196">
        <f>((1*H161)+(2*I161)+(3*J161)+(4*L161)+(5*M161)+(6*N161)+(7*P161)+(8*Q161)+(9*R161)+(10*T161)+(11*U161)+(12*V161))/F161</f>
        <v>6.7142857142857144</v>
      </c>
      <c r="Y161" s="197">
        <f>S161+W161</f>
        <v>64.285714285714292</v>
      </c>
    </row>
    <row r="162" spans="1:25" x14ac:dyDescent="0.25">
      <c r="A162" s="58"/>
      <c r="B162" s="284" t="s">
        <v>69</v>
      </c>
      <c r="C162" s="195" t="s">
        <v>109</v>
      </c>
      <c r="D162" s="194">
        <v>8</v>
      </c>
      <c r="E162" s="292">
        <v>15</v>
      </c>
      <c r="F162" s="51">
        <f>H162+I162+J162+L162+M162+N162+P162+Q162+R162+T162+U162+V162</f>
        <v>15</v>
      </c>
      <c r="G162" s="210" t="s">
        <v>38</v>
      </c>
      <c r="H162" s="292"/>
      <c r="I162" s="292">
        <v>1</v>
      </c>
      <c r="J162" s="293">
        <v>1</v>
      </c>
      <c r="K162" s="294">
        <f>SUM(H162:J162)*100/F162</f>
        <v>13.333333333333334</v>
      </c>
      <c r="L162" s="295">
        <v>2</v>
      </c>
      <c r="M162" s="295">
        <v>2</v>
      </c>
      <c r="N162" s="296">
        <v>1</v>
      </c>
      <c r="O162" s="294">
        <f>SUM(L162:N162)*100/F162</f>
        <v>33.333333333333336</v>
      </c>
      <c r="P162" s="295">
        <v>1</v>
      </c>
      <c r="Q162" s="295">
        <v>3</v>
      </c>
      <c r="R162" s="296">
        <v>1</v>
      </c>
      <c r="S162" s="294">
        <f>SUM(P162:R162)*100/F162</f>
        <v>33.333333333333336</v>
      </c>
      <c r="T162" s="295"/>
      <c r="U162" s="295">
        <v>3</v>
      </c>
      <c r="V162" s="28"/>
      <c r="W162" s="43">
        <f>SUM(T162:V162)*100/F161</f>
        <v>21.428571428571427</v>
      </c>
      <c r="X162" s="196">
        <f>((1*H162)+(2*I162)+(3*J162)+(4*L162)+(5*M162)+(6*N162)+(7*P162)+(8*Q162)+(9*R162)+(10*T162)+(11*U162)+(12*V162))/F162</f>
        <v>6.8</v>
      </c>
      <c r="Y162" s="197">
        <f>S162+W162</f>
        <v>54.761904761904759</v>
      </c>
    </row>
    <row r="163" spans="1:25" x14ac:dyDescent="0.25">
      <c r="A163" s="58"/>
      <c r="B163" s="419" t="s">
        <v>68</v>
      </c>
      <c r="C163" s="195" t="s">
        <v>119</v>
      </c>
      <c r="D163" s="194">
        <v>9</v>
      </c>
      <c r="E163" s="292">
        <v>15</v>
      </c>
      <c r="F163" s="51">
        <f>H163+I163+J163+L163+M163+N163+P163+Q163+R163+T163+U163+V163</f>
        <v>15</v>
      </c>
      <c r="G163" s="210" t="s">
        <v>38</v>
      </c>
      <c r="H163" s="292"/>
      <c r="I163" s="292"/>
      <c r="J163" s="293">
        <v>4</v>
      </c>
      <c r="K163" s="294">
        <f>SUM(H163:J163)*100/F163</f>
        <v>26.666666666666668</v>
      </c>
      <c r="L163" s="295">
        <v>1</v>
      </c>
      <c r="M163" s="295">
        <v>1</v>
      </c>
      <c r="N163" s="296">
        <v>2</v>
      </c>
      <c r="O163" s="294">
        <f>SUM(L163:N163)*100/F163</f>
        <v>26.666666666666668</v>
      </c>
      <c r="P163" s="295">
        <v>2</v>
      </c>
      <c r="Q163" s="295">
        <v>3</v>
      </c>
      <c r="R163" s="296">
        <v>2</v>
      </c>
      <c r="S163" s="294">
        <f>SUM(P163:R163)*100/F163</f>
        <v>46.666666666666664</v>
      </c>
      <c r="T163" s="295"/>
      <c r="U163" s="295"/>
      <c r="V163" s="28"/>
      <c r="W163" s="43">
        <f>SUM(T163:V163)*100/F162</f>
        <v>0</v>
      </c>
      <c r="X163" s="196">
        <f>((1*H163)+(2*I163)+(3*J163)+(4*L163)+(5*M163)+(6*N163)+(7*P163)+(8*Q163)+(9*R163)+(10*T163)+(11*U163)+(12*V163))/F163</f>
        <v>5.9333333333333336</v>
      </c>
      <c r="Y163" s="197">
        <f>S163+W163</f>
        <v>46.666666666666664</v>
      </c>
    </row>
    <row r="164" spans="1:25" x14ac:dyDescent="0.25">
      <c r="A164" s="58"/>
      <c r="B164" s="64"/>
      <c r="C164" s="212"/>
      <c r="D164" s="61"/>
      <c r="E164" s="296"/>
      <c r="F164" s="69"/>
      <c r="G164" s="65"/>
      <c r="H164" s="301"/>
      <c r="I164" s="301"/>
      <c r="J164" s="301"/>
      <c r="K164" s="294"/>
      <c r="L164" s="301"/>
      <c r="M164" s="301"/>
      <c r="N164" s="301"/>
      <c r="O164" s="294"/>
      <c r="P164" s="301"/>
      <c r="Q164" s="301"/>
      <c r="R164" s="301"/>
      <c r="S164" s="294"/>
      <c r="T164" s="301"/>
      <c r="U164" s="301"/>
      <c r="V164" s="11"/>
      <c r="W164" s="62"/>
      <c r="X164" s="124">
        <f>X163-X162</f>
        <v>-0.86666666666666625</v>
      </c>
      <c r="Y164" s="124">
        <f>Y163-Y162</f>
        <v>-8.0952380952380949</v>
      </c>
    </row>
    <row r="165" spans="1:25" x14ac:dyDescent="0.25">
      <c r="A165" s="58"/>
      <c r="B165" s="77" t="s">
        <v>97</v>
      </c>
      <c r="C165" s="73" t="s">
        <v>89</v>
      </c>
      <c r="D165" s="74">
        <v>5</v>
      </c>
      <c r="E165" s="312">
        <v>15</v>
      </c>
      <c r="F165" s="59">
        <f t="shared" ref="F165:F170" si="26">H165+I165+J165+L165+M165+N165+P165+Q165+R165+T165+U165+V165</f>
        <v>15</v>
      </c>
      <c r="G165" s="126" t="s">
        <v>38</v>
      </c>
      <c r="H165" s="306"/>
      <c r="I165" s="306"/>
      <c r="J165" s="306"/>
      <c r="K165" s="305">
        <f>SUM(H165:J165)*100/F165</f>
        <v>0</v>
      </c>
      <c r="L165" s="306"/>
      <c r="M165" s="306">
        <v>2</v>
      </c>
      <c r="N165" s="306">
        <v>1</v>
      </c>
      <c r="O165" s="305">
        <f>SUM(L165:N165)*100/F165</f>
        <v>20</v>
      </c>
      <c r="P165" s="306">
        <v>2</v>
      </c>
      <c r="Q165" s="306"/>
      <c r="R165" s="306">
        <v>4</v>
      </c>
      <c r="S165" s="305">
        <f>SUM(P165:R165)*100/F165</f>
        <v>40</v>
      </c>
      <c r="T165" s="306">
        <v>3</v>
      </c>
      <c r="U165" s="306">
        <v>3</v>
      </c>
      <c r="V165" s="92"/>
      <c r="W165" s="88">
        <f>SUM(T165:V165)*100/F165</f>
        <v>40</v>
      </c>
      <c r="X165" s="120">
        <f t="shared" ref="X165:X170" si="27">((1*H165)+(2*I165)+(3*J165)+(4*L165)+(5*M165)+(6*N165)+(7*P165)+(8*Q165)+(9*R165)+(10*T165)+(11*U165)+(12*V165))/F165</f>
        <v>8.6</v>
      </c>
      <c r="Y165" s="121">
        <f t="shared" ref="Y165:Y170" si="28">S165+W165</f>
        <v>80</v>
      </c>
    </row>
    <row r="166" spans="1:25" x14ac:dyDescent="0.25">
      <c r="A166" s="58"/>
      <c r="B166" s="64" t="s">
        <v>68</v>
      </c>
      <c r="C166" s="37" t="s">
        <v>20</v>
      </c>
      <c r="D166" s="58">
        <v>6</v>
      </c>
      <c r="E166" s="293">
        <v>15</v>
      </c>
      <c r="F166" s="59">
        <f t="shared" si="26"/>
        <v>15</v>
      </c>
      <c r="G166" s="64" t="s">
        <v>38</v>
      </c>
      <c r="H166" s="301"/>
      <c r="I166" s="301"/>
      <c r="J166" s="301">
        <v>3</v>
      </c>
      <c r="K166" s="294">
        <f>SUM(H166:J166)*100/E166</f>
        <v>20</v>
      </c>
      <c r="L166" s="301">
        <v>1</v>
      </c>
      <c r="M166" s="301"/>
      <c r="N166" s="301">
        <v>1</v>
      </c>
      <c r="O166" s="294">
        <f>SUM(L166:N166)*100/E166</f>
        <v>13.333333333333334</v>
      </c>
      <c r="P166" s="301">
        <v>1</v>
      </c>
      <c r="Q166" s="301">
        <v>5</v>
      </c>
      <c r="R166" s="301">
        <v>2</v>
      </c>
      <c r="S166" s="294">
        <f>SUM(P166:R166)*100/E166</f>
        <v>53.333333333333336</v>
      </c>
      <c r="T166" s="301">
        <v>2</v>
      </c>
      <c r="U166" s="301"/>
      <c r="V166" s="66"/>
      <c r="W166" s="62">
        <f>SUM(T166:V166)*100/E166</f>
        <v>13.333333333333334</v>
      </c>
      <c r="X166" s="62">
        <f t="shared" si="27"/>
        <v>6.9333333333333336</v>
      </c>
      <c r="Y166" s="63">
        <f t="shared" si="28"/>
        <v>66.666666666666671</v>
      </c>
    </row>
    <row r="167" spans="1:25" x14ac:dyDescent="0.25">
      <c r="A167" s="58"/>
      <c r="B167" s="163" t="s">
        <v>56</v>
      </c>
      <c r="C167" s="140" t="s">
        <v>99</v>
      </c>
      <c r="D167" s="158">
        <v>7</v>
      </c>
      <c r="E167" s="298">
        <v>14</v>
      </c>
      <c r="F167" s="59">
        <f t="shared" si="26"/>
        <v>14</v>
      </c>
      <c r="G167" s="152" t="s">
        <v>38</v>
      </c>
      <c r="H167" s="302"/>
      <c r="I167" s="302"/>
      <c r="J167" s="302">
        <v>1</v>
      </c>
      <c r="K167" s="307">
        <f>SUM(H167:J167)*100/E167</f>
        <v>7.1428571428571432</v>
      </c>
      <c r="L167" s="302">
        <v>3</v>
      </c>
      <c r="M167" s="302">
        <v>1</v>
      </c>
      <c r="N167" s="302">
        <v>1</v>
      </c>
      <c r="O167" s="307">
        <f>SUM(L167:N167)*100/E167</f>
        <v>35.714285714285715</v>
      </c>
      <c r="P167" s="302">
        <v>2</v>
      </c>
      <c r="Q167" s="302">
        <v>3</v>
      </c>
      <c r="R167" s="302">
        <v>2</v>
      </c>
      <c r="S167" s="307">
        <f>SUM(P167:R167)*100/E167</f>
        <v>50</v>
      </c>
      <c r="T167" s="302"/>
      <c r="U167" s="302">
        <v>1</v>
      </c>
      <c r="V167" s="159"/>
      <c r="W167" s="155">
        <f>SUM(T167:V167)*100/E167</f>
        <v>7.1428571428571432</v>
      </c>
      <c r="X167" s="155">
        <f t="shared" si="27"/>
        <v>6.6428571428571432</v>
      </c>
      <c r="Y167" s="156">
        <f t="shared" si="28"/>
        <v>57.142857142857146</v>
      </c>
    </row>
    <row r="168" spans="1:25" x14ac:dyDescent="0.25">
      <c r="A168" s="58"/>
      <c r="B168" s="275" t="s">
        <v>69</v>
      </c>
      <c r="C168" s="195" t="s">
        <v>105</v>
      </c>
      <c r="D168" s="194">
        <v>8</v>
      </c>
      <c r="E168" s="292">
        <v>14</v>
      </c>
      <c r="F168" s="51">
        <f t="shared" si="26"/>
        <v>14</v>
      </c>
      <c r="G168" s="210" t="s">
        <v>38</v>
      </c>
      <c r="H168" s="292"/>
      <c r="I168" s="292"/>
      <c r="J168" s="293">
        <v>1</v>
      </c>
      <c r="K168" s="294">
        <f>SUM(H168:J168)*100/F168</f>
        <v>7.1428571428571432</v>
      </c>
      <c r="L168" s="295">
        <v>1</v>
      </c>
      <c r="M168" s="295"/>
      <c r="N168" s="296">
        <v>3</v>
      </c>
      <c r="O168" s="294">
        <f>SUM(L168:N168)*100/F168</f>
        <v>28.571428571428573</v>
      </c>
      <c r="P168" s="295">
        <v>2</v>
      </c>
      <c r="Q168" s="295">
        <v>2</v>
      </c>
      <c r="R168" s="296">
        <v>2</v>
      </c>
      <c r="S168" s="294">
        <f>SUM(P168:R168)*100/F168</f>
        <v>42.857142857142854</v>
      </c>
      <c r="T168" s="295">
        <v>2</v>
      </c>
      <c r="U168" s="295">
        <v>1</v>
      </c>
      <c r="V168" s="28"/>
      <c r="W168" s="155">
        <f>SUM(T168:V168)*100/E168</f>
        <v>21.428571428571427</v>
      </c>
      <c r="X168" s="196">
        <f t="shared" si="27"/>
        <v>7.4285714285714288</v>
      </c>
      <c r="Y168" s="197">
        <f t="shared" si="28"/>
        <v>64.285714285714278</v>
      </c>
    </row>
    <row r="169" spans="1:25" x14ac:dyDescent="0.25">
      <c r="A169" s="58"/>
      <c r="B169" s="275" t="s">
        <v>68</v>
      </c>
      <c r="C169" s="195" t="s">
        <v>109</v>
      </c>
      <c r="D169" s="194">
        <v>9</v>
      </c>
      <c r="E169" s="292">
        <v>14</v>
      </c>
      <c r="F169" s="51">
        <f t="shared" si="26"/>
        <v>14</v>
      </c>
      <c r="G169" s="210" t="s">
        <v>38</v>
      </c>
      <c r="H169" s="292"/>
      <c r="I169" s="292"/>
      <c r="J169" s="293">
        <v>2</v>
      </c>
      <c r="K169" s="294">
        <f>SUM(H169:J169)*100/F169</f>
        <v>14.285714285714286</v>
      </c>
      <c r="L169" s="295">
        <v>3</v>
      </c>
      <c r="M169" s="295">
        <v>1</v>
      </c>
      <c r="N169" s="296">
        <v>1</v>
      </c>
      <c r="O169" s="294">
        <f>SUM(L169:N169)*100/F169</f>
        <v>35.714285714285715</v>
      </c>
      <c r="P169" s="295">
        <v>1</v>
      </c>
      <c r="Q169" s="295">
        <v>2</v>
      </c>
      <c r="R169" s="296">
        <v>2</v>
      </c>
      <c r="S169" s="294">
        <f>SUM(P169:R169)*100/F169</f>
        <v>35.714285714285715</v>
      </c>
      <c r="T169" s="295">
        <v>2</v>
      </c>
      <c r="U169" s="295"/>
      <c r="V169" s="28"/>
      <c r="W169" s="155">
        <f>SUM(T169:V169)*100/E169</f>
        <v>14.285714285714286</v>
      </c>
      <c r="X169" s="196">
        <f t="shared" si="27"/>
        <v>6.4285714285714288</v>
      </c>
      <c r="Y169" s="197">
        <f t="shared" si="28"/>
        <v>50</v>
      </c>
    </row>
    <row r="170" spans="1:25" x14ac:dyDescent="0.25">
      <c r="A170" s="58"/>
      <c r="B170" s="275" t="s">
        <v>68</v>
      </c>
      <c r="C170" s="195" t="s">
        <v>119</v>
      </c>
      <c r="D170" s="194">
        <v>10</v>
      </c>
      <c r="E170" s="292">
        <v>9</v>
      </c>
      <c r="F170" s="51">
        <f t="shared" si="26"/>
        <v>9</v>
      </c>
      <c r="G170" s="210" t="s">
        <v>38</v>
      </c>
      <c r="H170" s="292"/>
      <c r="I170" s="292"/>
      <c r="J170" s="293"/>
      <c r="K170" s="294">
        <f>SUM(H170:J170)*100/F170</f>
        <v>0</v>
      </c>
      <c r="L170" s="295">
        <v>1</v>
      </c>
      <c r="M170" s="295">
        <v>2</v>
      </c>
      <c r="N170" s="296"/>
      <c r="O170" s="294">
        <f>SUM(L170:N170)*100/F170</f>
        <v>33.333333333333336</v>
      </c>
      <c r="P170" s="295">
        <v>1</v>
      </c>
      <c r="Q170" s="295">
        <v>1</v>
      </c>
      <c r="R170" s="296">
        <v>2</v>
      </c>
      <c r="S170" s="294">
        <f>SUM(P170:R170)*100/F170</f>
        <v>44.444444444444443</v>
      </c>
      <c r="T170" s="295">
        <v>2</v>
      </c>
      <c r="U170" s="295"/>
      <c r="V170" s="28"/>
      <c r="W170" s="155">
        <f>SUM(T170:V170)*100/E170</f>
        <v>22.222222222222221</v>
      </c>
      <c r="X170" s="196">
        <f t="shared" si="27"/>
        <v>7.4444444444444446</v>
      </c>
      <c r="Y170" s="197">
        <f t="shared" si="28"/>
        <v>66.666666666666657</v>
      </c>
    </row>
    <row r="171" spans="1:25" x14ac:dyDescent="0.25">
      <c r="A171" s="58"/>
      <c r="B171" s="64"/>
      <c r="C171" s="212"/>
      <c r="D171" s="61"/>
      <c r="E171" s="296"/>
      <c r="F171" s="69"/>
      <c r="G171" s="65"/>
      <c r="H171" s="301"/>
      <c r="I171" s="301"/>
      <c r="J171" s="301"/>
      <c r="K171" s="294"/>
      <c r="L171" s="301"/>
      <c r="M171" s="301"/>
      <c r="N171" s="301"/>
      <c r="O171" s="294"/>
      <c r="P171" s="301"/>
      <c r="Q171" s="301"/>
      <c r="R171" s="301"/>
      <c r="S171" s="294"/>
      <c r="T171" s="301"/>
      <c r="U171" s="301"/>
      <c r="V171" s="11"/>
      <c r="W171" s="62"/>
      <c r="X171" s="124">
        <f>X170-X169</f>
        <v>1.0158730158730158</v>
      </c>
      <c r="Y171" s="124">
        <f>Y170-Y169</f>
        <v>16.666666666666657</v>
      </c>
    </row>
    <row r="172" spans="1:25" x14ac:dyDescent="0.25">
      <c r="A172" s="58"/>
      <c r="B172" s="126" t="s">
        <v>68</v>
      </c>
      <c r="C172" s="73" t="s">
        <v>89</v>
      </c>
      <c r="D172" s="74">
        <v>6</v>
      </c>
      <c r="E172" s="312">
        <v>11</v>
      </c>
      <c r="F172" s="59">
        <f t="shared" ref="F172:F177" si="29">H172+I172+J172+L172+M172+N172+P172+Q172+R172+T172+U172+V172</f>
        <v>11</v>
      </c>
      <c r="G172" s="126" t="s">
        <v>38</v>
      </c>
      <c r="H172" s="306"/>
      <c r="I172" s="306"/>
      <c r="J172" s="306">
        <v>2</v>
      </c>
      <c r="K172" s="305">
        <f>SUM(H172:J172)*100/F172</f>
        <v>18.181818181818183</v>
      </c>
      <c r="L172" s="306">
        <v>1</v>
      </c>
      <c r="M172" s="306">
        <v>2</v>
      </c>
      <c r="N172" s="306">
        <v>2</v>
      </c>
      <c r="O172" s="305">
        <f>SUM(L172:N172)*100/F172</f>
        <v>45.454545454545453</v>
      </c>
      <c r="P172" s="306"/>
      <c r="Q172" s="306"/>
      <c r="R172" s="306">
        <v>2</v>
      </c>
      <c r="S172" s="305">
        <f>SUM(P172:R172)*100/F172</f>
        <v>18.181818181818183</v>
      </c>
      <c r="T172" s="306">
        <v>2</v>
      </c>
      <c r="U172" s="306"/>
      <c r="V172" s="92"/>
      <c r="W172" s="88">
        <f>SUM(T172:V172)*100/F172</f>
        <v>18.181818181818183</v>
      </c>
      <c r="X172" s="120">
        <f t="shared" ref="X172:X177" si="30">((1*H172)+(2*I172)+(3*J172)+(4*L172)+(5*M172)+(6*N172)+(7*P172)+(8*Q172)+(9*R172)+(10*T172)+(11*U172)+(12*V172))/F172</f>
        <v>6.3636363636363633</v>
      </c>
      <c r="Y172" s="121">
        <f t="shared" ref="Y172:Y177" si="31">S172+W172</f>
        <v>36.363636363636367</v>
      </c>
    </row>
    <row r="173" spans="1:25" x14ac:dyDescent="0.25">
      <c r="A173" s="58"/>
      <c r="B173" s="64" t="s">
        <v>68</v>
      </c>
      <c r="C173" s="37" t="s">
        <v>20</v>
      </c>
      <c r="D173" s="58">
        <v>7</v>
      </c>
      <c r="E173" s="293">
        <v>11</v>
      </c>
      <c r="F173" s="59">
        <f t="shared" si="29"/>
        <v>11</v>
      </c>
      <c r="G173" s="64" t="s">
        <v>38</v>
      </c>
      <c r="H173" s="301"/>
      <c r="I173" s="301">
        <v>2</v>
      </c>
      <c r="J173" s="301"/>
      <c r="K173" s="294">
        <f>SUM(H173:J173)*100/E173</f>
        <v>18.181818181818183</v>
      </c>
      <c r="L173" s="301">
        <v>2</v>
      </c>
      <c r="M173" s="301">
        <v>1</v>
      </c>
      <c r="N173" s="301">
        <v>2</v>
      </c>
      <c r="O173" s="294">
        <f>SUM(L173:N173)*100/E173</f>
        <v>45.454545454545453</v>
      </c>
      <c r="P173" s="301">
        <v>1</v>
      </c>
      <c r="Q173" s="301">
        <v>1</v>
      </c>
      <c r="R173" s="301">
        <v>2</v>
      </c>
      <c r="S173" s="294">
        <f>SUM(P173:R173)*100/E173</f>
        <v>36.363636363636367</v>
      </c>
      <c r="T173" s="301"/>
      <c r="U173" s="301"/>
      <c r="V173" s="66"/>
      <c r="W173" s="62">
        <f>SUM(T173:V173)*100/E173</f>
        <v>0</v>
      </c>
      <c r="X173" s="62">
        <f t="shared" si="30"/>
        <v>5.6363636363636367</v>
      </c>
      <c r="Y173" s="63">
        <f t="shared" si="31"/>
        <v>36.363636363636367</v>
      </c>
    </row>
    <row r="174" spans="1:25" x14ac:dyDescent="0.25">
      <c r="A174" s="58"/>
      <c r="B174" s="152" t="s">
        <v>68</v>
      </c>
      <c r="C174" s="140" t="s">
        <v>99</v>
      </c>
      <c r="D174" s="158">
        <v>8</v>
      </c>
      <c r="E174" s="298">
        <v>10</v>
      </c>
      <c r="F174" s="59">
        <f t="shared" si="29"/>
        <v>10</v>
      </c>
      <c r="G174" s="152" t="s">
        <v>38</v>
      </c>
      <c r="H174" s="302"/>
      <c r="I174" s="302"/>
      <c r="J174" s="302">
        <v>1</v>
      </c>
      <c r="K174" s="307">
        <f>SUM(H174:J174)*100/E174</f>
        <v>10</v>
      </c>
      <c r="L174" s="302">
        <v>2</v>
      </c>
      <c r="M174" s="302">
        <v>1</v>
      </c>
      <c r="N174" s="302">
        <v>2</v>
      </c>
      <c r="O174" s="307">
        <f>SUM(L174:N174)*100/E174</f>
        <v>50</v>
      </c>
      <c r="P174" s="302"/>
      <c r="Q174" s="302">
        <v>4</v>
      </c>
      <c r="R174" s="302"/>
      <c r="S174" s="307">
        <f>SUM(P174:R174)*100/E174</f>
        <v>40</v>
      </c>
      <c r="T174" s="302"/>
      <c r="U174" s="302"/>
      <c r="V174" s="159"/>
      <c r="W174" s="155">
        <f>SUM(T174:V174)*100/E174</f>
        <v>0</v>
      </c>
      <c r="X174" s="155">
        <f t="shared" si="30"/>
        <v>6</v>
      </c>
      <c r="Y174" s="156">
        <f t="shared" si="31"/>
        <v>40</v>
      </c>
    </row>
    <row r="175" spans="1:25" x14ac:dyDescent="0.25">
      <c r="A175" s="58"/>
      <c r="B175" s="152" t="s">
        <v>68</v>
      </c>
      <c r="C175" s="195" t="s">
        <v>105</v>
      </c>
      <c r="D175" s="194">
        <v>9</v>
      </c>
      <c r="E175" s="292">
        <v>10</v>
      </c>
      <c r="F175" s="51">
        <f t="shared" si="29"/>
        <v>10</v>
      </c>
      <c r="G175" s="210" t="s">
        <v>38</v>
      </c>
      <c r="H175" s="292"/>
      <c r="I175" s="292"/>
      <c r="J175" s="293">
        <v>4</v>
      </c>
      <c r="K175" s="294">
        <f>SUM(H175:J175)*100/F175</f>
        <v>40</v>
      </c>
      <c r="L175" s="295">
        <v>2</v>
      </c>
      <c r="M175" s="295"/>
      <c r="N175" s="296">
        <v>2</v>
      </c>
      <c r="O175" s="294">
        <f>SUM(L175:N175)*100/F175</f>
        <v>40</v>
      </c>
      <c r="P175" s="295"/>
      <c r="Q175" s="295">
        <v>2</v>
      </c>
      <c r="R175" s="296"/>
      <c r="S175" s="294">
        <f>SUM(P175:R175)*100/F175</f>
        <v>20</v>
      </c>
      <c r="T175" s="295"/>
      <c r="U175" s="295"/>
      <c r="V175" s="28"/>
      <c r="W175" s="43">
        <f>SUM(T175:V175)*100/F174</f>
        <v>0</v>
      </c>
      <c r="X175" s="196">
        <f t="shared" si="30"/>
        <v>4.8</v>
      </c>
      <c r="Y175" s="197">
        <f t="shared" si="31"/>
        <v>20</v>
      </c>
    </row>
    <row r="176" spans="1:25" x14ac:dyDescent="0.25">
      <c r="A176" s="58"/>
      <c r="B176" s="152" t="s">
        <v>68</v>
      </c>
      <c r="C176" s="195" t="s">
        <v>109</v>
      </c>
      <c r="D176" s="194">
        <v>10</v>
      </c>
      <c r="E176" s="292">
        <v>9</v>
      </c>
      <c r="F176" s="51">
        <f t="shared" si="29"/>
        <v>9</v>
      </c>
      <c r="G176" s="210" t="s">
        <v>38</v>
      </c>
      <c r="H176" s="292"/>
      <c r="I176" s="292">
        <v>2</v>
      </c>
      <c r="J176" s="293">
        <v>3</v>
      </c>
      <c r="K176" s="294">
        <f>SUM(H176:J176)*100/F176</f>
        <v>55.555555555555557</v>
      </c>
      <c r="L176" s="295"/>
      <c r="M176" s="295"/>
      <c r="N176" s="296">
        <v>1</v>
      </c>
      <c r="O176" s="294">
        <f>SUM(L176:N176)*100/F176</f>
        <v>11.111111111111111</v>
      </c>
      <c r="P176" s="295">
        <v>2</v>
      </c>
      <c r="Q176" s="295">
        <v>1</v>
      </c>
      <c r="R176" s="296"/>
      <c r="S176" s="294">
        <f>SUM(P176:R176)*100/F176</f>
        <v>33.333333333333336</v>
      </c>
      <c r="T176" s="295"/>
      <c r="U176" s="295"/>
      <c r="V176" s="28"/>
      <c r="W176" s="43">
        <f>SUM(T176:V176)*100/F175</f>
        <v>0</v>
      </c>
      <c r="X176" s="196">
        <f t="shared" si="30"/>
        <v>4.5555555555555554</v>
      </c>
      <c r="Y176" s="197">
        <f t="shared" si="31"/>
        <v>33.333333333333336</v>
      </c>
    </row>
    <row r="177" spans="1:25" x14ac:dyDescent="0.25">
      <c r="A177" s="58"/>
      <c r="B177" s="152" t="s">
        <v>68</v>
      </c>
      <c r="C177" s="195" t="s">
        <v>119</v>
      </c>
      <c r="D177" s="194">
        <v>11</v>
      </c>
      <c r="E177" s="292">
        <v>7</v>
      </c>
      <c r="F177" s="51">
        <f t="shared" si="29"/>
        <v>7</v>
      </c>
      <c r="G177" s="210" t="s">
        <v>38</v>
      </c>
      <c r="H177" s="292"/>
      <c r="I177" s="292"/>
      <c r="J177" s="293">
        <v>2</v>
      </c>
      <c r="K177" s="294">
        <f>SUM(H177:J177)*100/F177</f>
        <v>28.571428571428573</v>
      </c>
      <c r="L177" s="295"/>
      <c r="M177" s="295">
        <v>1</v>
      </c>
      <c r="N177" s="296"/>
      <c r="O177" s="294">
        <f>SUM(L177:N177)*100/F177</f>
        <v>14.285714285714286</v>
      </c>
      <c r="P177" s="295"/>
      <c r="Q177" s="295">
        <v>1</v>
      </c>
      <c r="R177" s="296">
        <v>3</v>
      </c>
      <c r="S177" s="294">
        <f>SUM(P177:R177)*100/F177</f>
        <v>57.142857142857146</v>
      </c>
      <c r="T177" s="295"/>
      <c r="U177" s="295"/>
      <c r="V177" s="28"/>
      <c r="W177" s="43">
        <f>SUM(T177:V177)*100/F176</f>
        <v>0</v>
      </c>
      <c r="X177" s="196">
        <f t="shared" si="30"/>
        <v>6.5714285714285712</v>
      </c>
      <c r="Y177" s="197">
        <f t="shared" si="31"/>
        <v>57.142857142857146</v>
      </c>
    </row>
    <row r="178" spans="1:25" x14ac:dyDescent="0.25">
      <c r="A178" s="58"/>
      <c r="B178" s="64"/>
      <c r="C178" s="212"/>
      <c r="D178" s="61"/>
      <c r="E178" s="296"/>
      <c r="F178" s="69"/>
      <c r="G178" s="65"/>
      <c r="H178" s="301"/>
      <c r="I178" s="301"/>
      <c r="J178" s="301"/>
      <c r="K178" s="294"/>
      <c r="L178" s="301"/>
      <c r="M178" s="301"/>
      <c r="N178" s="301"/>
      <c r="O178" s="294"/>
      <c r="P178" s="301"/>
      <c r="Q178" s="301"/>
      <c r="R178" s="301"/>
      <c r="S178" s="294"/>
      <c r="T178" s="301"/>
      <c r="U178" s="301"/>
      <c r="V178" s="11"/>
      <c r="W178" s="62"/>
      <c r="X178" s="124">
        <f>X177-X176</f>
        <v>2.0158730158730158</v>
      </c>
      <c r="Y178" s="124">
        <f>Y177-Y176</f>
        <v>23.80952380952381</v>
      </c>
    </row>
    <row r="179" spans="1:25" x14ac:dyDescent="0.25">
      <c r="A179" s="58"/>
      <c r="B179" s="126" t="s">
        <v>68</v>
      </c>
      <c r="C179" s="73" t="s">
        <v>89</v>
      </c>
      <c r="D179" s="74">
        <v>7</v>
      </c>
      <c r="E179" s="312">
        <v>11</v>
      </c>
      <c r="F179" s="59">
        <f>H179+I179+J179+L179+M179+N179+P179+Q179+R179+T179+U179+V179</f>
        <v>11</v>
      </c>
      <c r="G179" s="126" t="s">
        <v>38</v>
      </c>
      <c r="H179" s="306"/>
      <c r="I179" s="306"/>
      <c r="J179" s="306"/>
      <c r="K179" s="305">
        <f>SUM(H179:J179)*100/F179</f>
        <v>0</v>
      </c>
      <c r="L179" s="306"/>
      <c r="M179" s="306">
        <v>2</v>
      </c>
      <c r="N179" s="306">
        <v>2</v>
      </c>
      <c r="O179" s="305">
        <f>SUM(L179:N179)*100/F179</f>
        <v>36.363636363636367</v>
      </c>
      <c r="P179" s="306">
        <v>2</v>
      </c>
      <c r="Q179" s="306"/>
      <c r="R179" s="306">
        <v>2</v>
      </c>
      <c r="S179" s="305">
        <f>SUM(P179:R179)*100/F179</f>
        <v>36.363636363636367</v>
      </c>
      <c r="T179" s="306">
        <v>3</v>
      </c>
      <c r="U179" s="306"/>
      <c r="V179" s="92"/>
      <c r="W179" s="88">
        <f>SUM(T179:V179)*100/F179</f>
        <v>27.272727272727273</v>
      </c>
      <c r="X179" s="120">
        <f>((1*H179)+(2*I179)+(3*J179)+(4*L179)+(5*M179)+(6*N179)+(7*P179)+(8*Q179)+(9*R179)+(10*T179)+(11*U179)+(12*V179))/F179</f>
        <v>7.6363636363636367</v>
      </c>
      <c r="Y179" s="121">
        <f>S179+W179</f>
        <v>63.63636363636364</v>
      </c>
    </row>
    <row r="180" spans="1:25" x14ac:dyDescent="0.25">
      <c r="A180" s="58"/>
      <c r="B180" s="64" t="s">
        <v>68</v>
      </c>
      <c r="C180" s="37" t="s">
        <v>20</v>
      </c>
      <c r="D180" s="58">
        <v>8</v>
      </c>
      <c r="E180" s="313">
        <v>12</v>
      </c>
      <c r="F180" s="59">
        <f>H180+I180+J180+L180+M180+N180+P180+Q180+R180+T180+U180+V180</f>
        <v>12</v>
      </c>
      <c r="G180" s="64" t="s">
        <v>38</v>
      </c>
      <c r="H180" s="301"/>
      <c r="I180" s="301"/>
      <c r="J180" s="301">
        <v>1</v>
      </c>
      <c r="K180" s="294">
        <f>SUM(H180:J180)*100/E180</f>
        <v>8.3333333333333339</v>
      </c>
      <c r="L180" s="301">
        <v>2</v>
      </c>
      <c r="M180" s="301"/>
      <c r="N180" s="301">
        <v>3</v>
      </c>
      <c r="O180" s="294">
        <f>SUM(L180:N180)*100/E180</f>
        <v>41.666666666666664</v>
      </c>
      <c r="P180" s="301">
        <v>2</v>
      </c>
      <c r="Q180" s="301">
        <v>1</v>
      </c>
      <c r="R180" s="301">
        <v>1</v>
      </c>
      <c r="S180" s="294">
        <f>SUM(P180:R180)*100/E180</f>
        <v>33.333333333333336</v>
      </c>
      <c r="T180" s="301">
        <v>2</v>
      </c>
      <c r="U180" s="301"/>
      <c r="V180" s="66"/>
      <c r="W180" s="62">
        <f>SUM(T180:V180)*100/E180</f>
        <v>16.666666666666668</v>
      </c>
      <c r="X180" s="62">
        <f>((1*H180)+(2*I180)+(3*J180)+(4*L180)+(5*M180)+(6*N180)+(7*P180)+(8*Q180)+(9*R180)+(10*T180)+(11*U180)+(12*V180))/F180</f>
        <v>6.666666666666667</v>
      </c>
      <c r="Y180" s="63">
        <f>S180+W180</f>
        <v>50</v>
      </c>
    </row>
    <row r="181" spans="1:25" x14ac:dyDescent="0.25">
      <c r="A181" s="58"/>
      <c r="B181" s="152" t="s">
        <v>68</v>
      </c>
      <c r="C181" s="140" t="s">
        <v>99</v>
      </c>
      <c r="D181" s="158">
        <v>9</v>
      </c>
      <c r="E181" s="314">
        <v>12</v>
      </c>
      <c r="F181" s="59">
        <f>H181+I181+J181+L181+M181+N181+P181+Q181+R181+T181+U181+V181</f>
        <v>12</v>
      </c>
      <c r="G181" s="152" t="s">
        <v>38</v>
      </c>
      <c r="H181" s="302"/>
      <c r="I181" s="302"/>
      <c r="J181" s="302"/>
      <c r="K181" s="307">
        <f>SUM(H181:J181)*100/E181</f>
        <v>0</v>
      </c>
      <c r="L181" s="302"/>
      <c r="M181" s="302"/>
      <c r="N181" s="302">
        <v>1</v>
      </c>
      <c r="O181" s="307">
        <f>SUM(L181:N181)*100/E181</f>
        <v>8.3333333333333339</v>
      </c>
      <c r="P181" s="302">
        <v>1</v>
      </c>
      <c r="Q181" s="302">
        <v>4</v>
      </c>
      <c r="R181" s="302">
        <v>2</v>
      </c>
      <c r="S181" s="307">
        <f>SUM(P181:R181)*100/E181</f>
        <v>58.333333333333336</v>
      </c>
      <c r="T181" s="302">
        <v>3</v>
      </c>
      <c r="U181" s="302">
        <v>1</v>
      </c>
      <c r="V181" s="159"/>
      <c r="W181" s="155">
        <f>SUM(T181:V181)*100/E181</f>
        <v>33.333333333333336</v>
      </c>
      <c r="X181" s="155">
        <f>((1*H181)+(2*I181)+(3*J181)+(4*L181)+(5*M181)+(6*N181)+(7*P181)+(8*Q181)+(9*R181)+(10*T181)+(11*U181)+(12*V181))/F181</f>
        <v>8.6666666666666661</v>
      </c>
      <c r="Y181" s="156">
        <f>S181+W181</f>
        <v>91.666666666666671</v>
      </c>
    </row>
    <row r="182" spans="1:25" x14ac:dyDescent="0.25">
      <c r="A182" s="58"/>
      <c r="B182" s="152" t="s">
        <v>68</v>
      </c>
      <c r="C182" s="195" t="s">
        <v>105</v>
      </c>
      <c r="D182" s="194">
        <v>10</v>
      </c>
      <c r="E182" s="292">
        <v>11</v>
      </c>
      <c r="F182" s="51">
        <f>H182+I182+J182+L182+M182+N182+P182+Q182+R182+T182+U182+V182</f>
        <v>11</v>
      </c>
      <c r="G182" s="210" t="s">
        <v>38</v>
      </c>
      <c r="H182" s="292"/>
      <c r="I182" s="292"/>
      <c r="J182" s="293"/>
      <c r="K182" s="294">
        <f>SUM(H182:J182)*100/F182</f>
        <v>0</v>
      </c>
      <c r="L182" s="295"/>
      <c r="M182" s="295"/>
      <c r="N182" s="296">
        <v>1</v>
      </c>
      <c r="O182" s="294">
        <f>SUM(L182:N182)*100/F182</f>
        <v>9.0909090909090917</v>
      </c>
      <c r="P182" s="295">
        <v>6</v>
      </c>
      <c r="Q182" s="295">
        <v>1</v>
      </c>
      <c r="R182" s="296">
        <v>1</v>
      </c>
      <c r="S182" s="294">
        <f>SUM(P182:R182)*100/F182</f>
        <v>72.727272727272734</v>
      </c>
      <c r="T182" s="295">
        <v>2</v>
      </c>
      <c r="U182" s="295"/>
      <c r="V182" s="28"/>
      <c r="W182" s="43">
        <f>SUM(T182:V182)*100/F181</f>
        <v>16.666666666666668</v>
      </c>
      <c r="X182" s="196">
        <f>((1*H182)+(2*I182)+(3*J182)+(4*L182)+(5*M182)+(6*N182)+(7*P182)+(8*Q182)+(9*R182)+(10*T182)+(11*U182)+(12*V182))/F182</f>
        <v>7.7272727272727275</v>
      </c>
      <c r="Y182" s="197">
        <f>S182+W182</f>
        <v>89.393939393939405</v>
      </c>
    </row>
    <row r="183" spans="1:25" x14ac:dyDescent="0.25">
      <c r="A183" s="58"/>
      <c r="B183" s="152" t="s">
        <v>68</v>
      </c>
      <c r="C183" s="195" t="s">
        <v>109</v>
      </c>
      <c r="D183" s="194">
        <v>11</v>
      </c>
      <c r="E183" s="292">
        <v>11</v>
      </c>
      <c r="F183" s="51">
        <f>H183+I183+J183+L183+M183+N183+P183+Q183+R183+T183+U183+V183</f>
        <v>11</v>
      </c>
      <c r="G183" s="210" t="s">
        <v>38</v>
      </c>
      <c r="H183" s="292"/>
      <c r="I183" s="292"/>
      <c r="J183" s="293"/>
      <c r="K183" s="294">
        <f>SUM(H183:J183)*100/F183</f>
        <v>0</v>
      </c>
      <c r="L183" s="295"/>
      <c r="M183" s="295">
        <v>1</v>
      </c>
      <c r="N183" s="296"/>
      <c r="O183" s="294">
        <f>SUM(L183:N183)*100/F183</f>
        <v>9.0909090909090917</v>
      </c>
      <c r="P183" s="295"/>
      <c r="Q183" s="295">
        <v>1</v>
      </c>
      <c r="R183" s="296">
        <v>5</v>
      </c>
      <c r="S183" s="294">
        <f>SUM(P183:R183)*100/F183</f>
        <v>54.545454545454547</v>
      </c>
      <c r="T183" s="295">
        <v>1</v>
      </c>
      <c r="U183" s="295">
        <v>3</v>
      </c>
      <c r="V183" s="28"/>
      <c r="W183" s="43">
        <f>SUM(T183:V183)*100/F182</f>
        <v>36.363636363636367</v>
      </c>
      <c r="X183" s="196">
        <f>((1*H183)+(2*I183)+(3*J183)+(4*L183)+(5*M183)+(6*N183)+(7*P183)+(8*Q183)+(9*R183)+(10*T183)+(11*U183)+(12*V183))/F183</f>
        <v>9.1818181818181817</v>
      </c>
      <c r="Y183" s="197">
        <f>S183+W183</f>
        <v>90.909090909090907</v>
      </c>
    </row>
    <row r="184" spans="1:25" x14ac:dyDescent="0.25">
      <c r="A184" s="58"/>
      <c r="B184" s="64"/>
      <c r="C184" s="212"/>
      <c r="D184" s="61"/>
      <c r="E184" s="296"/>
      <c r="F184" s="69"/>
      <c r="G184" s="65"/>
      <c r="H184" s="301"/>
      <c r="I184" s="301"/>
      <c r="J184" s="301"/>
      <c r="K184" s="294"/>
      <c r="L184" s="301"/>
      <c r="M184" s="301"/>
      <c r="N184" s="301"/>
      <c r="O184" s="294"/>
      <c r="P184" s="301"/>
      <c r="Q184" s="301"/>
      <c r="R184" s="301"/>
      <c r="S184" s="294"/>
      <c r="T184" s="301"/>
      <c r="U184" s="301"/>
      <c r="V184" s="11"/>
      <c r="W184" s="62"/>
      <c r="X184" s="124">
        <f>X183-X182</f>
        <v>1.4545454545454541</v>
      </c>
      <c r="Y184" s="124">
        <f>Y183-Y182</f>
        <v>1.5151515151515014</v>
      </c>
    </row>
    <row r="185" spans="1:25" x14ac:dyDescent="0.25">
      <c r="A185" s="58"/>
      <c r="B185" s="126" t="s">
        <v>68</v>
      </c>
      <c r="C185" s="73" t="s">
        <v>89</v>
      </c>
      <c r="D185" s="74">
        <v>8</v>
      </c>
      <c r="E185" s="316">
        <v>11</v>
      </c>
      <c r="F185" s="59">
        <f>H185+I185+J185+L185+M185+N185+P185+Q185+R185+T185+U185+V185</f>
        <v>11</v>
      </c>
      <c r="G185" s="126" t="s">
        <v>38</v>
      </c>
      <c r="H185" s="306"/>
      <c r="I185" s="306"/>
      <c r="J185" s="306">
        <v>1</v>
      </c>
      <c r="K185" s="305">
        <f>SUM(H185:J185)*100/F185</f>
        <v>9.0909090909090917</v>
      </c>
      <c r="L185" s="306"/>
      <c r="M185" s="306">
        <v>1</v>
      </c>
      <c r="N185" s="306">
        <v>1</v>
      </c>
      <c r="O185" s="305">
        <f>SUM(L185:N185)*100/F185</f>
        <v>18.181818181818183</v>
      </c>
      <c r="P185" s="306"/>
      <c r="Q185" s="306">
        <v>3</v>
      </c>
      <c r="R185" s="306">
        <v>2</v>
      </c>
      <c r="S185" s="305">
        <f>SUM(P185:R185)*100/F185</f>
        <v>45.454545454545453</v>
      </c>
      <c r="T185" s="306">
        <v>3</v>
      </c>
      <c r="U185" s="306"/>
      <c r="V185" s="92"/>
      <c r="W185" s="88">
        <f>SUM(T185:V185)*100/F185</f>
        <v>27.272727272727273</v>
      </c>
      <c r="X185" s="120">
        <f>((1*H185)+(2*I185)+(3*J185)+(4*L185)+(5*M185)+(6*N185)+(7*P185)+(8*Q185)+(9*R185)+(10*T185)+(11*U185)+(12*V185))/F185</f>
        <v>7.8181818181818183</v>
      </c>
      <c r="Y185" s="121">
        <f>S185+W185</f>
        <v>72.72727272727272</v>
      </c>
    </row>
    <row r="186" spans="1:25" x14ac:dyDescent="0.25">
      <c r="A186" s="58"/>
      <c r="B186" s="64" t="s">
        <v>68</v>
      </c>
      <c r="C186" s="37" t="s">
        <v>20</v>
      </c>
      <c r="D186" s="58">
        <v>9</v>
      </c>
      <c r="E186" s="293">
        <v>11</v>
      </c>
      <c r="F186" s="59">
        <f>H186+I186+J186+L186+M186+N186+P186+Q186+R186+T186+U186+V186</f>
        <v>11</v>
      </c>
      <c r="G186" s="64" t="s">
        <v>38</v>
      </c>
      <c r="H186" s="301"/>
      <c r="I186" s="301"/>
      <c r="J186" s="301"/>
      <c r="K186" s="294">
        <f>SUM(H186:J186)*100/E186</f>
        <v>0</v>
      </c>
      <c r="L186" s="301">
        <v>2</v>
      </c>
      <c r="M186" s="301">
        <v>1</v>
      </c>
      <c r="N186" s="301">
        <v>3</v>
      </c>
      <c r="O186" s="294">
        <f>SUM(L186:N186)*100/E186</f>
        <v>54.545454545454547</v>
      </c>
      <c r="P186" s="301">
        <v>2</v>
      </c>
      <c r="Q186" s="301"/>
      <c r="R186" s="301">
        <v>2</v>
      </c>
      <c r="S186" s="294">
        <f>SUM(P186:R186)*100/E186</f>
        <v>36.363636363636367</v>
      </c>
      <c r="T186" s="301"/>
      <c r="U186" s="301">
        <v>1</v>
      </c>
      <c r="V186" s="66"/>
      <c r="W186" s="62">
        <f>SUM(T186:V186)*100/E186</f>
        <v>9.0909090909090917</v>
      </c>
      <c r="X186" s="62">
        <f>((1*H186)+(2*I186)+(3*J186)+(4*L186)+(5*M186)+(6*N186)+(7*P186)+(8*Q186)+(9*R186)+(10*T186)+(11*U186)+(12*V186))/F186</f>
        <v>6.7272727272727275</v>
      </c>
      <c r="Y186" s="63">
        <f>S186+W186</f>
        <v>45.45454545454546</v>
      </c>
    </row>
    <row r="187" spans="1:25" x14ac:dyDescent="0.25">
      <c r="A187" s="58"/>
      <c r="B187" s="152" t="s">
        <v>68</v>
      </c>
      <c r="C187" s="140" t="s">
        <v>99</v>
      </c>
      <c r="D187" s="158">
        <v>10</v>
      </c>
      <c r="E187" s="298">
        <v>10</v>
      </c>
      <c r="F187" s="59">
        <f>H187+I187+J187+L187+M187+N187+P187+Q187+R187+T187+U187+V187</f>
        <v>10</v>
      </c>
      <c r="G187" s="152" t="s">
        <v>38</v>
      </c>
      <c r="H187" s="302"/>
      <c r="I187" s="302"/>
      <c r="J187" s="302">
        <v>1</v>
      </c>
      <c r="K187" s="307">
        <f>SUM(H187:J187)*100/E187</f>
        <v>10</v>
      </c>
      <c r="L187" s="302">
        <v>1</v>
      </c>
      <c r="M187" s="302">
        <v>1</v>
      </c>
      <c r="N187" s="302"/>
      <c r="O187" s="307">
        <f>SUM(L187:N187)*100/E187</f>
        <v>20</v>
      </c>
      <c r="P187" s="302">
        <v>4</v>
      </c>
      <c r="Q187" s="302"/>
      <c r="R187" s="302">
        <v>2</v>
      </c>
      <c r="S187" s="307">
        <f>SUM(P187:R187)*100/E187</f>
        <v>60</v>
      </c>
      <c r="T187" s="302">
        <v>1</v>
      </c>
      <c r="U187" s="302"/>
      <c r="V187" s="159"/>
      <c r="W187" s="155">
        <f>SUM(T187:V187)*100/E187</f>
        <v>10</v>
      </c>
      <c r="X187" s="155">
        <f>((1*H187)+(2*I187)+(3*J187)+(4*L187)+(5*M187)+(6*N187)+(7*P187)+(8*Q187)+(9*R187)+(10*T187)+(11*U187)+(12*V187))/F187</f>
        <v>6.8</v>
      </c>
      <c r="Y187" s="156">
        <f>S187+W187</f>
        <v>70</v>
      </c>
    </row>
    <row r="188" spans="1:25" x14ac:dyDescent="0.25">
      <c r="A188" s="58"/>
      <c r="B188" s="152" t="s">
        <v>68</v>
      </c>
      <c r="C188" s="195" t="s">
        <v>105</v>
      </c>
      <c r="D188" s="194">
        <v>11</v>
      </c>
      <c r="E188" s="292">
        <v>10</v>
      </c>
      <c r="F188" s="51">
        <f>H188+I188+J188+L188+M188+N188+P188+Q188+R188+T188+U188+V188</f>
        <v>10</v>
      </c>
      <c r="G188" s="210" t="s">
        <v>38</v>
      </c>
      <c r="H188" s="292"/>
      <c r="I188" s="292">
        <v>1</v>
      </c>
      <c r="J188" s="293"/>
      <c r="K188" s="294">
        <f>SUM(H188:J188)*100/F188</f>
        <v>10</v>
      </c>
      <c r="L188" s="295"/>
      <c r="M188" s="295">
        <v>2</v>
      </c>
      <c r="N188" s="296"/>
      <c r="O188" s="294">
        <f>SUM(L188:N188)*100/F188</f>
        <v>20</v>
      </c>
      <c r="P188" s="295">
        <v>1</v>
      </c>
      <c r="Q188" s="295"/>
      <c r="R188" s="296">
        <v>3</v>
      </c>
      <c r="S188" s="294">
        <f>SUM(P188:R188)*100/F188</f>
        <v>40</v>
      </c>
      <c r="T188" s="295">
        <v>2</v>
      </c>
      <c r="U188" s="295">
        <v>1</v>
      </c>
      <c r="V188" s="28"/>
      <c r="W188" s="43">
        <f>SUM(T188:V188)*100/F187</f>
        <v>30</v>
      </c>
      <c r="X188" s="196">
        <f>((1*H188)+(2*I188)+(3*J188)+(4*L188)+(5*M188)+(6*N188)+(7*P188)+(8*Q188)+(9*R188)+(10*T188)+(11*U188)+(12*V188))/F188</f>
        <v>7.7</v>
      </c>
      <c r="Y188" s="197">
        <f>S188+W188</f>
        <v>70</v>
      </c>
    </row>
    <row r="189" spans="1:25" x14ac:dyDescent="0.25">
      <c r="A189" s="58"/>
      <c r="B189" s="64"/>
      <c r="C189" s="212"/>
      <c r="D189" s="61"/>
      <c r="E189" s="296"/>
      <c r="F189" s="69"/>
      <c r="G189" s="65"/>
      <c r="H189" s="301"/>
      <c r="I189" s="301"/>
      <c r="J189" s="301"/>
      <c r="K189" s="294"/>
      <c r="L189" s="301"/>
      <c r="M189" s="301"/>
      <c r="N189" s="301"/>
      <c r="O189" s="294"/>
      <c r="P189" s="301"/>
      <c r="Q189" s="301"/>
      <c r="R189" s="301"/>
      <c r="S189" s="294"/>
      <c r="T189" s="301"/>
      <c r="U189" s="301"/>
      <c r="V189" s="11"/>
      <c r="W189" s="62"/>
      <c r="X189" s="124">
        <f>X188-X187</f>
        <v>0.90000000000000036</v>
      </c>
      <c r="Y189" s="124">
        <f>Y188-Y187</f>
        <v>0</v>
      </c>
    </row>
    <row r="190" spans="1:25" x14ac:dyDescent="0.25">
      <c r="A190" s="58"/>
      <c r="B190" s="152" t="s">
        <v>68</v>
      </c>
      <c r="C190" s="140" t="s">
        <v>99</v>
      </c>
      <c r="D190" s="158">
        <v>11</v>
      </c>
      <c r="E190" s="298">
        <v>7</v>
      </c>
      <c r="F190" s="59">
        <f>H190+I190+J190+L190+M190+N190+P190+Q190+R190+T190+U190+V190</f>
        <v>7</v>
      </c>
      <c r="G190" s="152" t="s">
        <v>38</v>
      </c>
      <c r="H190" s="302"/>
      <c r="I190" s="302">
        <v>1</v>
      </c>
      <c r="J190" s="302">
        <v>3</v>
      </c>
      <c r="K190" s="307">
        <f>SUM(H190:J190)*100/E190</f>
        <v>57.142857142857146</v>
      </c>
      <c r="L190" s="302"/>
      <c r="M190" s="302"/>
      <c r="N190" s="302">
        <v>1</v>
      </c>
      <c r="O190" s="307">
        <f>SUM(L190:N190)*100/E190</f>
        <v>14.285714285714286</v>
      </c>
      <c r="P190" s="302">
        <v>2</v>
      </c>
      <c r="Q190" s="302"/>
      <c r="R190" s="302"/>
      <c r="S190" s="307">
        <f>SUM(P190:R190)*100/E190</f>
        <v>28.571428571428573</v>
      </c>
      <c r="T190" s="302"/>
      <c r="U190" s="302"/>
      <c r="V190" s="159"/>
      <c r="W190" s="155">
        <f>SUM(T190:V190)*100/E190</f>
        <v>0</v>
      </c>
      <c r="X190" s="155">
        <f>((1*H190)+(2*I190)+(3*J190)+(4*L190)+(5*M190)+(6*N190)+(7*P190)+(8*Q190)+(9*R190)+(10*T190)+(11*U190)+(12*V190))/F190</f>
        <v>4.4285714285714288</v>
      </c>
      <c r="Y190" s="156">
        <f>S190+W190</f>
        <v>28.571428571428573</v>
      </c>
    </row>
    <row r="191" spans="1:25" x14ac:dyDescent="0.25">
      <c r="A191" s="58"/>
      <c r="B191" s="64"/>
      <c r="C191" s="37"/>
      <c r="D191" s="58"/>
      <c r="E191" s="293"/>
      <c r="F191" s="118"/>
      <c r="G191" s="64"/>
      <c r="H191" s="301"/>
      <c r="I191" s="301"/>
      <c r="J191" s="301"/>
      <c r="K191" s="294"/>
      <c r="L191" s="301"/>
      <c r="M191" s="301"/>
      <c r="N191" s="301"/>
      <c r="O191" s="294"/>
      <c r="P191" s="301"/>
      <c r="Q191" s="301"/>
      <c r="R191" s="301"/>
      <c r="S191" s="294"/>
      <c r="T191" s="301"/>
      <c r="U191" s="301"/>
      <c r="V191" s="66"/>
      <c r="W191" s="62"/>
      <c r="X191" s="62"/>
      <c r="Y191" s="62"/>
    </row>
    <row r="192" spans="1:25" x14ac:dyDescent="0.25">
      <c r="A192" s="58"/>
      <c r="B192" s="64"/>
      <c r="C192" s="140" t="s">
        <v>99</v>
      </c>
      <c r="D192" s="58"/>
      <c r="E192" s="293"/>
      <c r="F192" s="118"/>
      <c r="G192" s="152" t="s">
        <v>38</v>
      </c>
      <c r="H192" s="301"/>
      <c r="I192" s="301"/>
      <c r="J192" s="301"/>
      <c r="K192" s="300"/>
      <c r="L192" s="301"/>
      <c r="M192" s="301"/>
      <c r="N192" s="301"/>
      <c r="O192" s="300"/>
      <c r="P192" s="301"/>
      <c r="Q192" s="301"/>
      <c r="R192" s="301"/>
      <c r="S192" s="300"/>
      <c r="T192" s="301"/>
      <c r="U192" s="301"/>
      <c r="V192" s="66"/>
      <c r="W192" s="60"/>
      <c r="X192" s="155">
        <f>AVERAGE(X190,X187,X181,X174,X167,X160,X154)</f>
        <v>6.9097789115646266</v>
      </c>
      <c r="Y192" s="155">
        <f>AVERAGE(Y190,Y187,Y181,Y174,Y167,Y160,Y154)</f>
        <v>62.610544217687071</v>
      </c>
    </row>
    <row r="193" spans="1:25" x14ac:dyDescent="0.25">
      <c r="A193" s="58"/>
      <c r="B193" s="64"/>
      <c r="C193" s="195" t="s">
        <v>105</v>
      </c>
      <c r="D193" s="58"/>
      <c r="E193" s="293"/>
      <c r="F193" s="118"/>
      <c r="G193" s="210" t="s">
        <v>38</v>
      </c>
      <c r="H193" s="301"/>
      <c r="I193" s="301"/>
      <c r="J193" s="301"/>
      <c r="K193" s="300"/>
      <c r="L193" s="301"/>
      <c r="M193" s="301"/>
      <c r="N193" s="301"/>
      <c r="O193" s="300"/>
      <c r="P193" s="301"/>
      <c r="Q193" s="301"/>
      <c r="R193" s="301"/>
      <c r="S193" s="300"/>
      <c r="T193" s="301"/>
      <c r="U193" s="301"/>
      <c r="V193" s="66"/>
      <c r="W193" s="60"/>
      <c r="X193" s="209">
        <f>AVERAGE(X188,X182,X175,X168,X161,X155,X150)</f>
        <v>7.1864891411109904</v>
      </c>
      <c r="Y193" s="209">
        <f>AVERAGE(Y188,Y182,Y175,Y168,Y161,Y155,Y150)</f>
        <v>67.093792062279462</v>
      </c>
    </row>
    <row r="194" spans="1:25" x14ac:dyDescent="0.25">
      <c r="A194" s="58"/>
      <c r="B194" s="64"/>
      <c r="C194" s="195" t="s">
        <v>109</v>
      </c>
      <c r="D194" s="58"/>
      <c r="E194" s="293"/>
      <c r="F194" s="118"/>
      <c r="G194" s="210" t="s">
        <v>38</v>
      </c>
      <c r="H194" s="301"/>
      <c r="I194" s="301"/>
      <c r="J194" s="301"/>
      <c r="K194" s="300"/>
      <c r="L194" s="301"/>
      <c r="M194" s="301"/>
      <c r="N194" s="301"/>
      <c r="O194" s="300"/>
      <c r="P194" s="301"/>
      <c r="Q194" s="301"/>
      <c r="R194" s="301"/>
      <c r="S194" s="300"/>
      <c r="T194" s="301"/>
      <c r="U194" s="301"/>
      <c r="V194" s="66"/>
      <c r="W194" s="60"/>
      <c r="X194" s="209">
        <f>AVERAGE(X183,X176,X169,X162,X156,X151,X147)</f>
        <v>7.0430707197239908</v>
      </c>
      <c r="Y194" s="209">
        <f>AVERAGE(Y183,Y176,Y169,Y162,Y156,Y151,Y147)</f>
        <v>60.800399211067834</v>
      </c>
    </row>
    <row r="195" spans="1:25" x14ac:dyDescent="0.25">
      <c r="A195" s="58"/>
      <c r="B195" s="64"/>
      <c r="C195" s="195" t="s">
        <v>119</v>
      </c>
      <c r="D195" s="58"/>
      <c r="E195" s="293"/>
      <c r="F195" s="118"/>
      <c r="G195" s="210" t="s">
        <v>38</v>
      </c>
      <c r="H195" s="301"/>
      <c r="I195" s="301"/>
      <c r="J195" s="301"/>
      <c r="K195" s="300"/>
      <c r="L195" s="301"/>
      <c r="M195" s="301"/>
      <c r="N195" s="301"/>
      <c r="O195" s="300"/>
      <c r="P195" s="301"/>
      <c r="Q195" s="301"/>
      <c r="R195" s="301"/>
      <c r="S195" s="300"/>
      <c r="T195" s="301"/>
      <c r="U195" s="301"/>
      <c r="V195" s="66"/>
      <c r="W195" s="60"/>
      <c r="X195" s="209">
        <f>AVERAGE(X177,X170,X163,X157,X152,X148,X146)</f>
        <v>7.0548352674403088</v>
      </c>
      <c r="Y195" s="209">
        <f>AVERAGE(Y177,Y170,Y163,Y157,Y152,Y148,Y146)</f>
        <v>63.744164332399627</v>
      </c>
    </row>
    <row r="196" spans="1:25" x14ac:dyDescent="0.25">
      <c r="A196" s="58"/>
      <c r="B196" s="64"/>
      <c r="C196" s="37"/>
      <c r="D196" s="58"/>
      <c r="E196" s="293"/>
      <c r="F196" s="118"/>
      <c r="G196" s="64"/>
      <c r="H196" s="301"/>
      <c r="I196" s="301"/>
      <c r="J196" s="301"/>
      <c r="K196" s="300"/>
      <c r="L196" s="301"/>
      <c r="M196" s="301"/>
      <c r="N196" s="301"/>
      <c r="O196" s="300"/>
      <c r="P196" s="301"/>
      <c r="Q196" s="301"/>
      <c r="R196" s="301"/>
      <c r="S196" s="300"/>
      <c r="T196" s="301"/>
      <c r="U196" s="301"/>
      <c r="V196" s="66"/>
      <c r="W196" s="60"/>
      <c r="X196" s="124">
        <f>X195-X194</f>
        <v>1.1764547716317963E-2</v>
      </c>
      <c r="Y196" s="124">
        <f>Y195-Y194</f>
        <v>2.9437651213317935</v>
      </c>
    </row>
    <row r="197" spans="1:25" x14ac:dyDescent="0.25">
      <c r="A197" s="58"/>
      <c r="B197" s="152" t="s">
        <v>70</v>
      </c>
      <c r="C197" s="195" t="s">
        <v>105</v>
      </c>
      <c r="D197" s="194">
        <v>2</v>
      </c>
      <c r="E197" s="292">
        <v>17</v>
      </c>
      <c r="F197" s="51">
        <f>H197+I197+J197+L197+M197+N197+P197+Q197+R197+T197+U197+V197</f>
        <v>17</v>
      </c>
      <c r="G197" s="210" t="s">
        <v>39</v>
      </c>
      <c r="H197" s="292"/>
      <c r="I197" s="292"/>
      <c r="J197" s="293">
        <v>1</v>
      </c>
      <c r="K197" s="294">
        <f>SUM(H197:J197)*100/F197</f>
        <v>5.882352941176471</v>
      </c>
      <c r="L197" s="295">
        <v>1</v>
      </c>
      <c r="M197" s="295">
        <v>1</v>
      </c>
      <c r="N197" s="296"/>
      <c r="O197" s="294">
        <f>SUM(L197:N197)*100/F197</f>
        <v>11.764705882352942</v>
      </c>
      <c r="P197" s="295">
        <v>5</v>
      </c>
      <c r="Q197" s="295">
        <v>4</v>
      </c>
      <c r="R197" s="296">
        <v>2</v>
      </c>
      <c r="S197" s="294">
        <f>SUM(P197:R197)*100/F197</f>
        <v>64.705882352941174</v>
      </c>
      <c r="T197" s="295">
        <v>3</v>
      </c>
      <c r="U197" s="295"/>
      <c r="V197" s="28"/>
      <c r="W197" s="43">
        <f>SUM(T197:V197)*100/F197</f>
        <v>17.647058823529413</v>
      </c>
      <c r="X197" s="196">
        <f>((1*H197)+(2*I197)+(3*J197)+(4*L197)+(5*M197)+(6*N197)+(7*P197)+(8*Q197)+(9*R197)+(10*T197)+(11*U197)+(12*V197))/F197</f>
        <v>7.4705882352941178</v>
      </c>
      <c r="Y197" s="197">
        <f>S197+W197</f>
        <v>82.35294117647058</v>
      </c>
    </row>
    <row r="198" spans="1:25" x14ac:dyDescent="0.25">
      <c r="A198" s="58"/>
      <c r="B198" s="152" t="s">
        <v>70</v>
      </c>
      <c r="C198" s="195" t="s">
        <v>109</v>
      </c>
      <c r="D198" s="194">
        <v>3</v>
      </c>
      <c r="E198" s="292">
        <v>18</v>
      </c>
      <c r="F198" s="51">
        <f>H198+I198+J198+L198+M198+N198+P198+Q198+R198+T198+U198+V198</f>
        <v>18</v>
      </c>
      <c r="G198" s="210" t="s">
        <v>39</v>
      </c>
      <c r="H198" s="292"/>
      <c r="I198" s="292"/>
      <c r="J198" s="293">
        <v>2</v>
      </c>
      <c r="K198" s="294">
        <f>SUM(H198:J198)*100/F198</f>
        <v>11.111111111111111</v>
      </c>
      <c r="L198" s="295"/>
      <c r="M198" s="295">
        <v>4</v>
      </c>
      <c r="N198" s="296">
        <v>2</v>
      </c>
      <c r="O198" s="294">
        <f>SUM(L198:N198)*100/F198</f>
        <v>33.333333333333336</v>
      </c>
      <c r="P198" s="295">
        <v>1</v>
      </c>
      <c r="Q198" s="295">
        <v>4</v>
      </c>
      <c r="R198" s="296">
        <v>2</v>
      </c>
      <c r="S198" s="294">
        <f>SUM(P198:R198)*100/F198</f>
        <v>38.888888888888886</v>
      </c>
      <c r="T198" s="295">
        <v>3</v>
      </c>
      <c r="U198" s="295"/>
      <c r="V198" s="28"/>
      <c r="W198" s="43">
        <f>SUM(T198:V198)*100/F198</f>
        <v>16.666666666666668</v>
      </c>
      <c r="X198" s="196">
        <f>((1*H198)+(2*I198)+(3*J198)+(4*L198)+(5*M198)+(6*N198)+(7*P198)+(8*Q198)+(9*R198)+(10*T198)+(11*U198)+(12*V198))/F198</f>
        <v>6.9444444444444446</v>
      </c>
      <c r="Y198" s="197">
        <f>S198+W198</f>
        <v>55.555555555555557</v>
      </c>
    </row>
    <row r="199" spans="1:25" x14ac:dyDescent="0.25">
      <c r="A199" s="58"/>
      <c r="B199" s="152" t="s">
        <v>70</v>
      </c>
      <c r="C199" s="195" t="s">
        <v>119</v>
      </c>
      <c r="D199" s="194">
        <v>4</v>
      </c>
      <c r="E199" s="292">
        <v>17</v>
      </c>
      <c r="F199" s="51">
        <f>H199+I199+J199+L199+M199+N199+P199+Q199+R199+T199+U199+V199</f>
        <v>17</v>
      </c>
      <c r="G199" s="210" t="s">
        <v>39</v>
      </c>
      <c r="H199" s="292">
        <v>1</v>
      </c>
      <c r="I199" s="292"/>
      <c r="J199" s="293">
        <v>2</v>
      </c>
      <c r="K199" s="294">
        <f>SUM(H199:J199)*100/F199</f>
        <v>17.647058823529413</v>
      </c>
      <c r="L199" s="295">
        <v>3</v>
      </c>
      <c r="M199" s="295">
        <v>2</v>
      </c>
      <c r="N199" s="296"/>
      <c r="O199" s="294">
        <f>SUM(L199:N199)*100/F199</f>
        <v>29.411764705882351</v>
      </c>
      <c r="P199" s="295">
        <v>2</v>
      </c>
      <c r="Q199" s="295">
        <v>2</v>
      </c>
      <c r="R199" s="296">
        <v>2</v>
      </c>
      <c r="S199" s="294">
        <f>SUM(P199:R199)*100/F199</f>
        <v>35.294117647058826</v>
      </c>
      <c r="T199" s="295">
        <v>3</v>
      </c>
      <c r="U199" s="295"/>
      <c r="V199" s="28"/>
      <c r="W199" s="43">
        <f>SUM(T199:V199)*100/F199</f>
        <v>17.647058823529413</v>
      </c>
      <c r="X199" s="196">
        <f>((1*H199)+(2*I199)+(3*J199)+(4*L199)+(5*M199)+(6*N199)+(7*P199)+(8*Q199)+(9*R199)+(10*T199)+(11*U199)+(12*V199))/F199</f>
        <v>6.2941176470588234</v>
      </c>
      <c r="Y199" s="197">
        <f>S199+W199</f>
        <v>52.941176470588239</v>
      </c>
    </row>
    <row r="200" spans="1:25" x14ac:dyDescent="0.25">
      <c r="A200" s="58"/>
      <c r="B200" s="152"/>
      <c r="C200" s="195"/>
      <c r="D200" s="194"/>
      <c r="E200" s="292"/>
      <c r="F200" s="51"/>
      <c r="G200" s="210"/>
      <c r="H200" s="292"/>
      <c r="I200" s="292"/>
      <c r="J200" s="293"/>
      <c r="K200" s="294"/>
      <c r="L200" s="295"/>
      <c r="M200" s="295"/>
      <c r="N200" s="296"/>
      <c r="O200" s="294"/>
      <c r="P200" s="295"/>
      <c r="Q200" s="295"/>
      <c r="R200" s="296"/>
      <c r="S200" s="294"/>
      <c r="T200" s="295"/>
      <c r="U200" s="295"/>
      <c r="V200" s="28"/>
      <c r="W200" s="43"/>
      <c r="X200" s="124">
        <f>X199-X198</f>
        <v>-0.65032679738562127</v>
      </c>
      <c r="Y200" s="124">
        <f>Y199-Y198</f>
        <v>-2.6143790849673181</v>
      </c>
    </row>
    <row r="201" spans="1:25" x14ac:dyDescent="0.25">
      <c r="A201" s="58"/>
      <c r="B201" s="152" t="s">
        <v>70</v>
      </c>
      <c r="C201" s="140" t="s">
        <v>99</v>
      </c>
      <c r="D201" s="158">
        <v>2</v>
      </c>
      <c r="E201" s="298">
        <v>17</v>
      </c>
      <c r="F201" s="59">
        <f>H201+I201+J201+L201+M201+N201+P201+Q201+R201+T201+U201+V201</f>
        <v>17</v>
      </c>
      <c r="G201" s="152" t="s">
        <v>39</v>
      </c>
      <c r="H201" s="302"/>
      <c r="I201" s="302"/>
      <c r="J201" s="302"/>
      <c r="K201" s="299">
        <f>SUM(H201:J201)*100/E201</f>
        <v>0</v>
      </c>
      <c r="L201" s="302"/>
      <c r="M201" s="302"/>
      <c r="N201" s="302"/>
      <c r="O201" s="299">
        <f>SUM(L201:N201)*100/E201</f>
        <v>0</v>
      </c>
      <c r="P201" s="302"/>
      <c r="Q201" s="302">
        <v>5</v>
      </c>
      <c r="R201" s="302">
        <v>7</v>
      </c>
      <c r="S201" s="299">
        <f>SUM(P201:R201)*100/E201</f>
        <v>70.588235294117652</v>
      </c>
      <c r="T201" s="302">
        <v>5</v>
      </c>
      <c r="U201" s="302"/>
      <c r="V201" s="159"/>
      <c r="W201" s="160">
        <f>SUM(T201:V201)*100/E201</f>
        <v>29.411764705882351</v>
      </c>
      <c r="X201" s="155">
        <f>((1*H201)+(2*I201)+(3*J201)+(4*L201)+(5*M201)+(6*N201)+(7*P201)+(8*Q201)+(9*R201)+(10*T201)+(11*U201)+(12*V201))/F201</f>
        <v>9</v>
      </c>
      <c r="Y201" s="156">
        <f>S201+W201</f>
        <v>100</v>
      </c>
    </row>
    <row r="202" spans="1:25" x14ac:dyDescent="0.25">
      <c r="A202" s="58"/>
      <c r="B202" s="152" t="s">
        <v>70</v>
      </c>
      <c r="C202" s="195" t="s">
        <v>105</v>
      </c>
      <c r="D202" s="194">
        <v>3</v>
      </c>
      <c r="E202" s="292">
        <v>18</v>
      </c>
      <c r="F202" s="51">
        <f>H202+I202+J202+L202+M202+N202+P202+Q202+R202+T202+U202+V202</f>
        <v>18</v>
      </c>
      <c r="G202" s="210" t="s">
        <v>39</v>
      </c>
      <c r="H202" s="292"/>
      <c r="I202" s="292"/>
      <c r="J202" s="293">
        <v>1</v>
      </c>
      <c r="K202" s="294">
        <f>SUM(H202:J202)*100/F202</f>
        <v>5.5555555555555554</v>
      </c>
      <c r="L202" s="295"/>
      <c r="M202" s="295"/>
      <c r="N202" s="296">
        <v>2</v>
      </c>
      <c r="O202" s="294">
        <f>SUM(L202:N202)*100/F202</f>
        <v>11.111111111111111</v>
      </c>
      <c r="P202" s="295">
        <v>1</v>
      </c>
      <c r="Q202" s="295">
        <v>6</v>
      </c>
      <c r="R202" s="296">
        <v>4</v>
      </c>
      <c r="S202" s="294">
        <f>SUM(P202:R202)*100/F202</f>
        <v>61.111111111111114</v>
      </c>
      <c r="T202" s="295">
        <v>4</v>
      </c>
      <c r="U202" s="295"/>
      <c r="V202" s="28"/>
      <c r="W202" s="43">
        <f>SUM(T202:V202)*100/F201</f>
        <v>23.529411764705884</v>
      </c>
      <c r="X202" s="196">
        <f>((1*H202)+(2*I202)+(3*J202)+(4*L202)+(5*M202)+(6*N202)+(7*P202)+(8*Q202)+(9*R202)+(10*T202)+(11*U202)+(12*V202))/F202</f>
        <v>8.1111111111111107</v>
      </c>
      <c r="Y202" s="197">
        <f>S202+W202</f>
        <v>84.640522875816998</v>
      </c>
    </row>
    <row r="203" spans="1:25" x14ac:dyDescent="0.25">
      <c r="A203" s="58"/>
      <c r="B203" s="152" t="s">
        <v>70</v>
      </c>
      <c r="C203" s="195" t="s">
        <v>109</v>
      </c>
      <c r="D203" s="194">
        <v>4</v>
      </c>
      <c r="E203" s="292">
        <v>18</v>
      </c>
      <c r="F203" s="51">
        <f>H203+I203+J203+L203+M203+N203+P203+Q203+R203+T203+U203+V203</f>
        <v>18</v>
      </c>
      <c r="G203" s="210" t="s">
        <v>39</v>
      </c>
      <c r="H203" s="292"/>
      <c r="I203" s="292"/>
      <c r="J203" s="293">
        <v>1</v>
      </c>
      <c r="K203" s="294">
        <f>SUM(H203:J203)*100/F203</f>
        <v>5.5555555555555554</v>
      </c>
      <c r="L203" s="295"/>
      <c r="M203" s="295">
        <v>1</v>
      </c>
      <c r="N203" s="296">
        <v>1</v>
      </c>
      <c r="O203" s="294">
        <f>SUM(L203:N203)*100/F203</f>
        <v>11.111111111111111</v>
      </c>
      <c r="P203" s="295">
        <v>4</v>
      </c>
      <c r="Q203" s="295">
        <v>5</v>
      </c>
      <c r="R203" s="296">
        <v>4</v>
      </c>
      <c r="S203" s="294">
        <f>SUM(P203:R203)*100/F203</f>
        <v>72.222222222222229</v>
      </c>
      <c r="T203" s="295">
        <v>2</v>
      </c>
      <c r="U203" s="295"/>
      <c r="V203" s="28"/>
      <c r="W203" s="43">
        <f>SUM(T203:V203)*100/F202</f>
        <v>11.111111111111111</v>
      </c>
      <c r="X203" s="196">
        <f>((1*H203)+(2*I203)+(3*J203)+(4*L203)+(5*M203)+(6*N203)+(7*P203)+(8*Q203)+(9*R203)+(10*T203)+(11*U203)+(12*V203))/F203</f>
        <v>7.666666666666667</v>
      </c>
      <c r="Y203" s="197">
        <f>S203+W203</f>
        <v>83.333333333333343</v>
      </c>
    </row>
    <row r="204" spans="1:25" x14ac:dyDescent="0.25">
      <c r="A204" s="58"/>
      <c r="B204" s="152" t="s">
        <v>70</v>
      </c>
      <c r="C204" s="195" t="s">
        <v>119</v>
      </c>
      <c r="D204" s="194">
        <v>5</v>
      </c>
      <c r="E204" s="292">
        <v>17</v>
      </c>
      <c r="F204" s="51">
        <f>H204+I204+J204+L204+M204+N204+P204+Q204+R204+T204+U204+V204</f>
        <v>17</v>
      </c>
      <c r="G204" s="210" t="s">
        <v>39</v>
      </c>
      <c r="H204" s="292"/>
      <c r="I204" s="292"/>
      <c r="J204" s="293">
        <v>1</v>
      </c>
      <c r="K204" s="294">
        <f>SUM(H204:J204)*100/F204</f>
        <v>5.882352941176471</v>
      </c>
      <c r="L204" s="295"/>
      <c r="M204" s="295"/>
      <c r="N204" s="296">
        <v>4</v>
      </c>
      <c r="O204" s="294">
        <f>SUM(L204:N204)*100/F204</f>
        <v>23.529411764705884</v>
      </c>
      <c r="P204" s="295">
        <v>4</v>
      </c>
      <c r="Q204" s="295">
        <v>5</v>
      </c>
      <c r="R204" s="296">
        <v>2</v>
      </c>
      <c r="S204" s="294">
        <f>SUM(P204:R204)*100/F204</f>
        <v>64.705882352941174</v>
      </c>
      <c r="T204" s="295">
        <v>1</v>
      </c>
      <c r="U204" s="295"/>
      <c r="V204" s="28"/>
      <c r="W204" s="43">
        <f>SUM(T204:V204)*100/F203</f>
        <v>5.5555555555555554</v>
      </c>
      <c r="X204" s="196">
        <f>((1*H204)+(2*I204)+(3*J204)+(4*L204)+(5*M204)+(6*N204)+(7*P204)+(8*Q204)+(9*R204)+(10*T204)+(11*U204)+(12*V204))/F204</f>
        <v>7.2352941176470589</v>
      </c>
      <c r="Y204" s="197">
        <f>S204+W204</f>
        <v>70.261437908496731</v>
      </c>
    </row>
    <row r="205" spans="1:25" x14ac:dyDescent="0.25">
      <c r="A205" s="58"/>
      <c r="B205" s="65"/>
      <c r="C205" s="37"/>
      <c r="D205" s="61"/>
      <c r="E205" s="296"/>
      <c r="F205" s="69"/>
      <c r="G205" s="65"/>
      <c r="H205" s="301"/>
      <c r="I205" s="301"/>
      <c r="J205" s="301"/>
      <c r="K205" s="300"/>
      <c r="L205" s="301"/>
      <c r="M205" s="301"/>
      <c r="N205" s="301"/>
      <c r="O205" s="300"/>
      <c r="P205" s="301"/>
      <c r="Q205" s="301"/>
      <c r="R205" s="301"/>
      <c r="S205" s="300"/>
      <c r="T205" s="301"/>
      <c r="U205" s="301"/>
      <c r="V205" s="66"/>
      <c r="W205" s="60"/>
      <c r="X205" s="124">
        <f>X204-X203</f>
        <v>-0.43137254901960809</v>
      </c>
      <c r="Y205" s="124">
        <f>Y204-Y203</f>
        <v>-13.071895424836612</v>
      </c>
    </row>
    <row r="206" spans="1:25" x14ac:dyDescent="0.25">
      <c r="A206" s="58"/>
      <c r="B206" s="64" t="s">
        <v>70</v>
      </c>
      <c r="C206" s="37" t="s">
        <v>20</v>
      </c>
      <c r="D206" s="58">
        <v>2</v>
      </c>
      <c r="E206" s="293">
        <v>24</v>
      </c>
      <c r="F206" s="59">
        <f>H206+I206+J206+L206+M206+N206+P206+Q206+R206+T206+U206+V206</f>
        <v>24</v>
      </c>
      <c r="G206" s="64" t="s">
        <v>39</v>
      </c>
      <c r="H206" s="301"/>
      <c r="I206" s="301"/>
      <c r="J206" s="301">
        <v>1</v>
      </c>
      <c r="K206" s="300">
        <f>SUM(H206:J206)*100/E206</f>
        <v>4.166666666666667</v>
      </c>
      <c r="L206" s="301"/>
      <c r="M206" s="301">
        <v>1</v>
      </c>
      <c r="N206" s="301">
        <v>2</v>
      </c>
      <c r="O206" s="300">
        <f>SUM(L206:N206)*100/E206</f>
        <v>12.5</v>
      </c>
      <c r="P206" s="301">
        <v>3</v>
      </c>
      <c r="Q206" s="301">
        <v>5</v>
      </c>
      <c r="R206" s="301">
        <v>2</v>
      </c>
      <c r="S206" s="300">
        <f>SUM(P206:R206)*100/E206</f>
        <v>41.666666666666664</v>
      </c>
      <c r="T206" s="301">
        <v>8</v>
      </c>
      <c r="U206" s="301">
        <v>2</v>
      </c>
      <c r="V206" s="11"/>
      <c r="W206" s="60">
        <f>SUM(T206:V206)*100/E206</f>
        <v>41.666666666666664</v>
      </c>
      <c r="X206" s="62">
        <f>((1*H206)+(2*I206)+(3*J206)+(4*L206)+(5*M206)+(6*N206)+(7*P206)+(8*Q206)+(9*R206)+(10*T206)+(11*U206)+(12*V206))/F206</f>
        <v>8.375</v>
      </c>
      <c r="Y206" s="63">
        <f>S206+W206</f>
        <v>83.333333333333329</v>
      </c>
    </row>
    <row r="207" spans="1:25" x14ac:dyDescent="0.25">
      <c r="A207" s="58"/>
      <c r="B207" s="152" t="s">
        <v>70</v>
      </c>
      <c r="C207" s="140" t="s">
        <v>99</v>
      </c>
      <c r="D207" s="158">
        <v>3</v>
      </c>
      <c r="E207" s="298">
        <v>21</v>
      </c>
      <c r="F207" s="59">
        <f>H207+I207+J207+L207+M207+N207+P207+Q207+R207+T207+U207+V207</f>
        <v>21</v>
      </c>
      <c r="G207" s="152" t="s">
        <v>39</v>
      </c>
      <c r="H207" s="302"/>
      <c r="I207" s="302"/>
      <c r="J207" s="302"/>
      <c r="K207" s="299">
        <f>SUM(H207:J207)*100/E207</f>
        <v>0</v>
      </c>
      <c r="L207" s="302">
        <v>1</v>
      </c>
      <c r="M207" s="302">
        <v>2</v>
      </c>
      <c r="N207" s="302">
        <v>3</v>
      </c>
      <c r="O207" s="299">
        <f>SUM(L207:N207)*100/E207</f>
        <v>28.571428571428573</v>
      </c>
      <c r="P207" s="302">
        <v>2</v>
      </c>
      <c r="Q207" s="302">
        <v>3</v>
      </c>
      <c r="R207" s="302">
        <v>2</v>
      </c>
      <c r="S207" s="299">
        <f>SUM(P207:R207)*100/E207</f>
        <v>33.333333333333336</v>
      </c>
      <c r="T207" s="302">
        <v>8</v>
      </c>
      <c r="U207" s="302"/>
      <c r="V207" s="148"/>
      <c r="W207" s="160">
        <f>SUM(T207:V207)*100/E207</f>
        <v>38.095238095238095</v>
      </c>
      <c r="X207" s="155">
        <f>((1*H207)+(2*I207)+(3*J207)+(4*L207)+(5*M207)+(6*N207)+(7*P207)+(8*Q207)+(9*R207)+(10*T207)+(11*U207)+(12*V207))/F207</f>
        <v>8</v>
      </c>
      <c r="Y207" s="156">
        <f>S207+W207</f>
        <v>71.428571428571431</v>
      </c>
    </row>
    <row r="208" spans="1:25" x14ac:dyDescent="0.25">
      <c r="A208" s="58"/>
      <c r="B208" s="152" t="s">
        <v>70</v>
      </c>
      <c r="C208" s="195" t="s">
        <v>105</v>
      </c>
      <c r="D208" s="194">
        <v>4</v>
      </c>
      <c r="E208" s="292">
        <v>21</v>
      </c>
      <c r="F208" s="51">
        <f>H208+I208+J208+L208+M208+N208+P208+Q208+R208+T208+U208+V208</f>
        <v>21</v>
      </c>
      <c r="G208" s="210" t="s">
        <v>39</v>
      </c>
      <c r="H208" s="292"/>
      <c r="I208" s="292"/>
      <c r="J208" s="293">
        <v>1</v>
      </c>
      <c r="K208" s="294">
        <f>SUM(H208:J208)*100/F208</f>
        <v>4.7619047619047619</v>
      </c>
      <c r="L208" s="295"/>
      <c r="M208" s="295">
        <v>2</v>
      </c>
      <c r="N208" s="296">
        <v>1</v>
      </c>
      <c r="O208" s="294">
        <f>SUM(L208:N208)*100/F208</f>
        <v>14.285714285714286</v>
      </c>
      <c r="P208" s="295">
        <v>2</v>
      </c>
      <c r="Q208" s="295">
        <v>3</v>
      </c>
      <c r="R208" s="296">
        <v>5</v>
      </c>
      <c r="S208" s="294">
        <f>SUM(P208:R208)*100/F208</f>
        <v>47.61904761904762</v>
      </c>
      <c r="T208" s="295">
        <v>7</v>
      </c>
      <c r="U208" s="295"/>
      <c r="V208" s="28"/>
      <c r="W208" s="43">
        <f>SUM(T208:V208)*100/F207</f>
        <v>33.333333333333336</v>
      </c>
      <c r="X208" s="196">
        <f>((1*H208)+(2*I208)+(3*J208)+(4*L208)+(5*M208)+(6*N208)+(7*P208)+(8*Q208)+(9*R208)+(10*T208)+(11*U208)+(12*V208))/F208</f>
        <v>8.1904761904761898</v>
      </c>
      <c r="Y208" s="197">
        <f>S208+W208</f>
        <v>80.952380952380963</v>
      </c>
    </row>
    <row r="209" spans="1:25" x14ac:dyDescent="0.25">
      <c r="A209" s="58"/>
      <c r="B209" s="152" t="s">
        <v>70</v>
      </c>
      <c r="C209" s="195" t="s">
        <v>109</v>
      </c>
      <c r="D209" s="194">
        <v>5</v>
      </c>
      <c r="E209" s="292">
        <v>23</v>
      </c>
      <c r="F209" s="51">
        <f>H209+I209+J209+L209+M209+N209+P209+Q209+R209+T209+U209+V209</f>
        <v>23</v>
      </c>
      <c r="G209" s="210" t="s">
        <v>39</v>
      </c>
      <c r="H209" s="292"/>
      <c r="I209" s="292"/>
      <c r="J209" s="293">
        <v>1</v>
      </c>
      <c r="K209" s="294">
        <f>SUM(H209:J209)*100/F209</f>
        <v>4.3478260869565215</v>
      </c>
      <c r="L209" s="295">
        <v>4</v>
      </c>
      <c r="M209" s="295">
        <v>4</v>
      </c>
      <c r="N209" s="296">
        <v>2</v>
      </c>
      <c r="O209" s="294">
        <f>SUM(L209:N209)*100/F209</f>
        <v>43.478260869565219</v>
      </c>
      <c r="P209" s="295">
        <v>1</v>
      </c>
      <c r="Q209" s="295">
        <v>4</v>
      </c>
      <c r="R209" s="296">
        <v>2</v>
      </c>
      <c r="S209" s="294">
        <f>SUM(P209:R209)*100/F209</f>
        <v>30.434782608695652</v>
      </c>
      <c r="T209" s="295">
        <v>5</v>
      </c>
      <c r="U209" s="295"/>
      <c r="V209" s="28"/>
      <c r="W209" s="43">
        <f>SUM(T209:V209)*100/F208</f>
        <v>23.80952380952381</v>
      </c>
      <c r="X209" s="196">
        <f>((1*H209)+(2*I209)+(3*J209)+(4*L209)+(5*M209)+(6*N209)+(7*P209)+(8*Q209)+(9*R209)+(10*T209)+(11*U209)+(12*V209))/F209</f>
        <v>6.8695652173913047</v>
      </c>
      <c r="Y209" s="197">
        <f>S209+W209</f>
        <v>54.244306418219466</v>
      </c>
    </row>
    <row r="210" spans="1:25" x14ac:dyDescent="0.25">
      <c r="A210" s="58"/>
      <c r="B210" s="152" t="s">
        <v>70</v>
      </c>
      <c r="C210" s="195" t="s">
        <v>119</v>
      </c>
      <c r="D210" s="194">
        <v>6</v>
      </c>
      <c r="E210" s="292">
        <v>21</v>
      </c>
      <c r="F210" s="51">
        <f>H210+I210+J210+L210+M210+N210+P210+Q210+R210+T210+U210+V210</f>
        <v>21</v>
      </c>
      <c r="G210" s="210" t="s">
        <v>39</v>
      </c>
      <c r="H210" s="292"/>
      <c r="I210" s="292"/>
      <c r="J210" s="293">
        <v>1</v>
      </c>
      <c r="K210" s="294">
        <f>SUM(H210:J210)*100/F210</f>
        <v>4.7619047619047619</v>
      </c>
      <c r="L210" s="295">
        <v>2</v>
      </c>
      <c r="M210" s="295">
        <v>3</v>
      </c>
      <c r="N210" s="296">
        <v>3</v>
      </c>
      <c r="O210" s="294">
        <f>SUM(L210:N210)*100/F210</f>
        <v>38.095238095238095</v>
      </c>
      <c r="P210" s="295">
        <v>2</v>
      </c>
      <c r="Q210" s="295">
        <v>7</v>
      </c>
      <c r="R210" s="296">
        <v>2</v>
      </c>
      <c r="S210" s="294">
        <f>SUM(P210:R210)*100/F210</f>
        <v>52.38095238095238</v>
      </c>
      <c r="T210" s="295"/>
      <c r="U210" s="295">
        <v>1</v>
      </c>
      <c r="V210" s="28"/>
      <c r="W210" s="43">
        <f>SUM(T210:V210)*100/F209</f>
        <v>4.3478260869565215</v>
      </c>
      <c r="X210" s="196">
        <f>((1*H210)+(2*I210)+(3*J210)+(4*L210)+(5*M210)+(6*N210)+(7*P210)+(8*Q210)+(9*R210)+(10*T210)+(11*U210)+(12*V210))/F210</f>
        <v>6.8095238095238093</v>
      </c>
      <c r="Y210" s="197">
        <f>S210+W210</f>
        <v>56.728778467908903</v>
      </c>
    </row>
    <row r="211" spans="1:25" x14ac:dyDescent="0.25">
      <c r="A211" s="58"/>
      <c r="B211" s="64"/>
      <c r="C211" s="37"/>
      <c r="D211" s="61"/>
      <c r="E211" s="296"/>
      <c r="F211" s="69"/>
      <c r="G211" s="65"/>
      <c r="H211" s="301"/>
      <c r="I211" s="301"/>
      <c r="J211" s="301"/>
      <c r="K211" s="300"/>
      <c r="L211" s="301"/>
      <c r="M211" s="301"/>
      <c r="N211" s="301"/>
      <c r="O211" s="300"/>
      <c r="P211" s="301"/>
      <c r="Q211" s="301"/>
      <c r="R211" s="301"/>
      <c r="S211" s="300"/>
      <c r="T211" s="301"/>
      <c r="U211" s="301"/>
      <c r="V211" s="66"/>
      <c r="W211" s="60"/>
      <c r="X211" s="124">
        <f>X210-X209</f>
        <v>-6.0041407867495344E-2</v>
      </c>
      <c r="Y211" s="124">
        <f>Y210-Y209</f>
        <v>2.4844720496894368</v>
      </c>
    </row>
    <row r="212" spans="1:25" x14ac:dyDescent="0.25">
      <c r="A212" s="58"/>
      <c r="B212" s="64" t="s">
        <v>70</v>
      </c>
      <c r="C212" s="37" t="s">
        <v>20</v>
      </c>
      <c r="D212" s="58">
        <v>3</v>
      </c>
      <c r="E212" s="293">
        <v>10</v>
      </c>
      <c r="F212" s="59">
        <f>H212+I212+J212+L212+M212+N212+P212+Q212+R212+T212+U212+V212</f>
        <v>10</v>
      </c>
      <c r="G212" s="130" t="s">
        <v>39</v>
      </c>
      <c r="H212" s="308"/>
      <c r="I212" s="308"/>
      <c r="J212" s="308"/>
      <c r="K212" s="309">
        <f>SUM(H212:J212)*100/E212</f>
        <v>0</v>
      </c>
      <c r="L212" s="308">
        <v>1</v>
      </c>
      <c r="M212" s="308">
        <v>1</v>
      </c>
      <c r="N212" s="308"/>
      <c r="O212" s="309">
        <f>SUM(L212:N212)*100/E212</f>
        <v>20</v>
      </c>
      <c r="P212" s="308">
        <v>3</v>
      </c>
      <c r="Q212" s="308">
        <v>1</v>
      </c>
      <c r="R212" s="308">
        <v>3</v>
      </c>
      <c r="S212" s="309">
        <f>SUM(P212:R212)*100/E212</f>
        <v>70</v>
      </c>
      <c r="T212" s="308">
        <v>1</v>
      </c>
      <c r="U212" s="308"/>
      <c r="V212" s="131"/>
      <c r="W212" s="132">
        <f>SUM(T212:V212)*100/E212</f>
        <v>10</v>
      </c>
      <c r="X212" s="62">
        <f>((1*H212)+(2*I212)+(3*J212)+(4*L212)+(5*M212)+(6*N212)+(7*P212)+(8*Q212)+(9*R212)+(10*T212)+(11*U212)+(12*V212))/F212</f>
        <v>7.5</v>
      </c>
      <c r="Y212" s="63">
        <f>S212+W212</f>
        <v>80</v>
      </c>
    </row>
    <row r="213" spans="1:25" x14ac:dyDescent="0.25">
      <c r="A213" s="58"/>
      <c r="B213" s="152" t="s">
        <v>70</v>
      </c>
      <c r="C213" s="140" t="s">
        <v>99</v>
      </c>
      <c r="D213" s="158">
        <v>4</v>
      </c>
      <c r="E213" s="298">
        <v>10</v>
      </c>
      <c r="F213" s="59">
        <f>H213+I213+J213+L213+M213+N213+P213+Q213+R213+T213+U213+V213</f>
        <v>10</v>
      </c>
      <c r="G213" s="161" t="s">
        <v>39</v>
      </c>
      <c r="H213" s="302"/>
      <c r="I213" s="302"/>
      <c r="J213" s="302"/>
      <c r="K213" s="299">
        <f>SUM(H213:J213)*100/E213</f>
        <v>0</v>
      </c>
      <c r="L213" s="302">
        <v>1</v>
      </c>
      <c r="M213" s="302">
        <v>1</v>
      </c>
      <c r="N213" s="302">
        <v>2</v>
      </c>
      <c r="O213" s="299">
        <f>SUM(L213:N213)*100/E213</f>
        <v>40</v>
      </c>
      <c r="P213" s="302">
        <v>1</v>
      </c>
      <c r="Q213" s="302">
        <v>3</v>
      </c>
      <c r="R213" s="302"/>
      <c r="S213" s="299">
        <f>SUM(P213:R213)*100/E213</f>
        <v>40</v>
      </c>
      <c r="T213" s="302">
        <v>1</v>
      </c>
      <c r="U213" s="302">
        <v>1</v>
      </c>
      <c r="V213" s="159"/>
      <c r="W213" s="160">
        <f>SUM(T213:V213)*100/E213</f>
        <v>20</v>
      </c>
      <c r="X213" s="155">
        <f>((1*H213)+(2*I213)+(3*J213)+(4*L213)+(5*M213)+(6*N213)+(7*P213)+(8*Q213)+(9*R213)+(10*T213)+(11*U213)+(12*V213))/F213</f>
        <v>7.3</v>
      </c>
      <c r="Y213" s="156">
        <f>S213+W213</f>
        <v>60</v>
      </c>
    </row>
    <row r="214" spans="1:25" x14ac:dyDescent="0.25">
      <c r="A214" s="58"/>
      <c r="B214" s="152" t="s">
        <v>70</v>
      </c>
      <c r="C214" s="195" t="s">
        <v>105</v>
      </c>
      <c r="D214" s="194">
        <v>5</v>
      </c>
      <c r="E214" s="292">
        <v>10</v>
      </c>
      <c r="F214" s="51">
        <f>H214+I214+J214+L214+M214+N214+P214+Q214+R214+T214+U214+V214</f>
        <v>10</v>
      </c>
      <c r="G214" s="210" t="s">
        <v>39</v>
      </c>
      <c r="H214" s="292"/>
      <c r="I214" s="292"/>
      <c r="J214" s="293"/>
      <c r="K214" s="294">
        <f>SUM(H214:J214)*100/F214</f>
        <v>0</v>
      </c>
      <c r="L214" s="295">
        <v>2</v>
      </c>
      <c r="M214" s="295"/>
      <c r="N214" s="296"/>
      <c r="O214" s="294">
        <f>SUM(L214:N214)*100/F214</f>
        <v>20</v>
      </c>
      <c r="P214" s="295">
        <v>1</v>
      </c>
      <c r="Q214" s="295">
        <v>5</v>
      </c>
      <c r="R214" s="296"/>
      <c r="S214" s="294">
        <f>SUM(P214:R214)*100/F214</f>
        <v>60</v>
      </c>
      <c r="T214" s="295">
        <v>2</v>
      </c>
      <c r="U214" s="295"/>
      <c r="V214" s="28"/>
      <c r="W214" s="43">
        <f>SUM(T214:V214)*100/F213</f>
        <v>20</v>
      </c>
      <c r="X214" s="196">
        <f>((1*H214)+(2*I214)+(3*J214)+(4*L214)+(5*M214)+(6*N214)+(7*P214)+(8*Q214)+(9*R214)+(10*T214)+(11*U214)+(12*V214))/F214</f>
        <v>7.5</v>
      </c>
      <c r="Y214" s="197">
        <f>S214+W214</f>
        <v>80</v>
      </c>
    </row>
    <row r="215" spans="1:25" x14ac:dyDescent="0.25">
      <c r="A215" s="58"/>
      <c r="B215" s="152" t="s">
        <v>70</v>
      </c>
      <c r="C215" s="195" t="s">
        <v>109</v>
      </c>
      <c r="D215" s="194">
        <v>6</v>
      </c>
      <c r="E215" s="292">
        <v>10</v>
      </c>
      <c r="F215" s="51">
        <f>H215+I215+J215+L215+M215+N215+P215+Q215+R215+T215+U215+V215</f>
        <v>10</v>
      </c>
      <c r="G215" s="210" t="s">
        <v>39</v>
      </c>
      <c r="H215" s="292"/>
      <c r="I215" s="292"/>
      <c r="J215" s="293">
        <v>1</v>
      </c>
      <c r="K215" s="294">
        <f>SUM(H215:J215)*100/F215</f>
        <v>10</v>
      </c>
      <c r="L215" s="295">
        <v>2</v>
      </c>
      <c r="M215" s="295">
        <v>1</v>
      </c>
      <c r="N215" s="296">
        <v>1</v>
      </c>
      <c r="O215" s="294">
        <f>SUM(L215:N215)*100/F215</f>
        <v>40</v>
      </c>
      <c r="P215" s="295">
        <v>2</v>
      </c>
      <c r="Q215" s="295">
        <v>2</v>
      </c>
      <c r="R215" s="296">
        <v>1</v>
      </c>
      <c r="S215" s="294">
        <f>SUM(P215:R215)*100/F215</f>
        <v>50</v>
      </c>
      <c r="T215" s="295"/>
      <c r="U215" s="295"/>
      <c r="V215" s="28"/>
      <c r="W215" s="43">
        <f>SUM(T215:V215)*100/F214</f>
        <v>0</v>
      </c>
      <c r="X215" s="196">
        <f>((1*H215)+(2*I215)+(3*J215)+(4*L215)+(5*M215)+(6*N215)+(7*P215)+(8*Q215)+(9*R215)+(10*T215)+(11*U215)+(12*V215))/F215</f>
        <v>6.1</v>
      </c>
      <c r="Y215" s="197">
        <f>S215+W215</f>
        <v>50</v>
      </c>
    </row>
    <row r="216" spans="1:25" x14ac:dyDescent="0.25">
      <c r="A216" s="58"/>
      <c r="B216" s="152" t="s">
        <v>70</v>
      </c>
      <c r="C216" s="195" t="s">
        <v>119</v>
      </c>
      <c r="D216" s="194">
        <v>7</v>
      </c>
      <c r="E216" s="292">
        <v>10</v>
      </c>
      <c r="F216" s="51">
        <f>H216+I216+J216+L216+M216+N216+P216+Q216+R216+T216+U216+V216</f>
        <v>10</v>
      </c>
      <c r="G216" s="210" t="s">
        <v>39</v>
      </c>
      <c r="H216" s="292"/>
      <c r="I216" s="292"/>
      <c r="J216" s="293">
        <v>1</v>
      </c>
      <c r="K216" s="294">
        <f>SUM(H216:J216)*100/F216</f>
        <v>10</v>
      </c>
      <c r="L216" s="295">
        <v>1</v>
      </c>
      <c r="M216" s="295">
        <v>1</v>
      </c>
      <c r="N216" s="296">
        <v>3</v>
      </c>
      <c r="O216" s="294">
        <f>SUM(L216:N216)*100/F216</f>
        <v>50</v>
      </c>
      <c r="P216" s="295">
        <v>1</v>
      </c>
      <c r="Q216" s="295">
        <v>2</v>
      </c>
      <c r="R216" s="296">
        <v>1</v>
      </c>
      <c r="S216" s="294">
        <f>SUM(P216:R216)*100/F216</f>
        <v>40</v>
      </c>
      <c r="T216" s="295"/>
      <c r="U216" s="295"/>
      <c r="V216" s="28"/>
      <c r="W216" s="43">
        <f>SUM(T216:V216)*100/F215</f>
        <v>0</v>
      </c>
      <c r="X216" s="196">
        <f>((1*H216)+(2*I216)+(3*J216)+(4*L216)+(5*M216)+(6*N216)+(7*P216)+(8*Q216)+(9*R216)+(10*T216)+(11*U216)+(12*V216))/F216</f>
        <v>6.2</v>
      </c>
      <c r="Y216" s="197">
        <f>S216+W216</f>
        <v>40</v>
      </c>
    </row>
    <row r="217" spans="1:25" x14ac:dyDescent="0.25">
      <c r="A217" s="58"/>
      <c r="B217" s="64"/>
      <c r="C217" s="37"/>
      <c r="D217" s="61"/>
      <c r="E217" s="296"/>
      <c r="F217" s="69"/>
      <c r="G217" s="65"/>
      <c r="H217" s="301"/>
      <c r="I217" s="301"/>
      <c r="J217" s="301"/>
      <c r="K217" s="300"/>
      <c r="L217" s="301"/>
      <c r="M217" s="301"/>
      <c r="N217" s="301"/>
      <c r="O217" s="300"/>
      <c r="P217" s="301"/>
      <c r="Q217" s="301"/>
      <c r="R217" s="301"/>
      <c r="S217" s="300"/>
      <c r="T217" s="301"/>
      <c r="U217" s="301"/>
      <c r="V217" s="66"/>
      <c r="W217" s="60"/>
      <c r="X217" s="124">
        <f>X216-X215</f>
        <v>0.10000000000000053</v>
      </c>
      <c r="Y217" s="124">
        <f>Y216-Y215</f>
        <v>-10</v>
      </c>
    </row>
    <row r="218" spans="1:25" x14ac:dyDescent="0.25">
      <c r="A218" s="58"/>
      <c r="B218" s="126" t="s">
        <v>70</v>
      </c>
      <c r="C218" s="73" t="s">
        <v>89</v>
      </c>
      <c r="D218" s="74">
        <v>3</v>
      </c>
      <c r="E218" s="312">
        <v>18</v>
      </c>
      <c r="F218" s="59">
        <f t="shared" ref="F218:F223" si="32">H218+I218+J218+L218+M218+N218+P218+Q218+R218+T218+U218+V218</f>
        <v>18</v>
      </c>
      <c r="G218" s="77" t="s">
        <v>39</v>
      </c>
      <c r="H218" s="303"/>
      <c r="I218" s="303"/>
      <c r="J218" s="303"/>
      <c r="K218" s="304">
        <f>SUM(H218:J218)*100/F218</f>
        <v>0</v>
      </c>
      <c r="L218" s="303">
        <v>2</v>
      </c>
      <c r="M218" s="303">
        <v>4</v>
      </c>
      <c r="N218" s="303"/>
      <c r="O218" s="303">
        <f>SUM(L218:N218)*100/F218</f>
        <v>33.333333333333336</v>
      </c>
      <c r="P218" s="303"/>
      <c r="Q218" s="303">
        <v>3</v>
      </c>
      <c r="R218" s="303">
        <v>5</v>
      </c>
      <c r="S218" s="304">
        <f>SUM(P218:R218)*100/F218</f>
        <v>44.444444444444443</v>
      </c>
      <c r="T218" s="303">
        <v>4</v>
      </c>
      <c r="U218" s="303"/>
      <c r="V218" s="108"/>
      <c r="W218" s="111">
        <f>SUM(T218:V218)*100/F218</f>
        <v>22.222222222222221</v>
      </c>
      <c r="X218" s="120">
        <f t="shared" ref="X218:X223" si="33">((1*H218)+(2*I218)+(3*J218)+(4*L218)+(5*M218)+(6*N218)+(7*P218)+(8*Q218)+(9*R218)+(10*T218)+(11*U218)+(12*V218))/F218</f>
        <v>7.6111111111111107</v>
      </c>
      <c r="Y218" s="121">
        <f t="shared" ref="Y218:Y223" si="34">S218+W218</f>
        <v>66.666666666666657</v>
      </c>
    </row>
    <row r="219" spans="1:25" x14ac:dyDescent="0.25">
      <c r="A219" s="58"/>
      <c r="B219" s="64" t="s">
        <v>70</v>
      </c>
      <c r="C219" s="37" t="s">
        <v>20</v>
      </c>
      <c r="D219" s="58">
        <v>4</v>
      </c>
      <c r="E219" s="293">
        <v>18</v>
      </c>
      <c r="F219" s="59">
        <f t="shared" si="32"/>
        <v>18</v>
      </c>
      <c r="G219" s="64" t="s">
        <v>39</v>
      </c>
      <c r="H219" s="301"/>
      <c r="I219" s="301"/>
      <c r="J219" s="301"/>
      <c r="K219" s="300">
        <f>SUM(H219:J219)*100/E219</f>
        <v>0</v>
      </c>
      <c r="L219" s="301"/>
      <c r="M219" s="301">
        <v>2</v>
      </c>
      <c r="N219" s="301">
        <v>2</v>
      </c>
      <c r="O219" s="300">
        <f>SUM(L219:N219)*100/E219</f>
        <v>22.222222222222221</v>
      </c>
      <c r="P219" s="301">
        <v>2</v>
      </c>
      <c r="Q219" s="301">
        <v>3</v>
      </c>
      <c r="R219" s="301">
        <v>4</v>
      </c>
      <c r="S219" s="300">
        <f>SUM(P219:R219)*100/E219</f>
        <v>50</v>
      </c>
      <c r="T219" s="301">
        <v>5</v>
      </c>
      <c r="U219" s="301"/>
      <c r="V219" s="66"/>
      <c r="W219" s="60">
        <f>SUM(T219:V219)*100/E219</f>
        <v>27.777777777777779</v>
      </c>
      <c r="X219" s="62">
        <f t="shared" si="33"/>
        <v>8.1111111111111107</v>
      </c>
      <c r="Y219" s="63">
        <f t="shared" si="34"/>
        <v>77.777777777777771</v>
      </c>
    </row>
    <row r="220" spans="1:25" x14ac:dyDescent="0.25">
      <c r="A220" s="58"/>
      <c r="B220" s="152" t="s">
        <v>70</v>
      </c>
      <c r="C220" s="140" t="s">
        <v>99</v>
      </c>
      <c r="D220" s="158">
        <v>5</v>
      </c>
      <c r="E220" s="298">
        <v>16</v>
      </c>
      <c r="F220" s="59">
        <f t="shared" si="32"/>
        <v>16</v>
      </c>
      <c r="G220" s="152" t="s">
        <v>39</v>
      </c>
      <c r="H220" s="302"/>
      <c r="I220" s="302"/>
      <c r="J220" s="302"/>
      <c r="K220" s="299">
        <f>SUM(H220:J220)*100/E220</f>
        <v>0</v>
      </c>
      <c r="L220" s="302">
        <v>1</v>
      </c>
      <c r="M220" s="302">
        <v>4</v>
      </c>
      <c r="N220" s="302"/>
      <c r="O220" s="299">
        <f>SUM(L220:N220)*100/E220</f>
        <v>31.25</v>
      </c>
      <c r="P220" s="302">
        <v>4</v>
      </c>
      <c r="Q220" s="302">
        <v>2</v>
      </c>
      <c r="R220" s="302">
        <v>5</v>
      </c>
      <c r="S220" s="299">
        <f>SUM(P220:R220)*100/E220</f>
        <v>68.75</v>
      </c>
      <c r="T220" s="302"/>
      <c r="U220" s="302"/>
      <c r="V220" s="159"/>
      <c r="W220" s="160">
        <f>SUM(T220:V220)*100/E220</f>
        <v>0</v>
      </c>
      <c r="X220" s="155">
        <f t="shared" si="33"/>
        <v>7.0625</v>
      </c>
      <c r="Y220" s="156">
        <f t="shared" si="34"/>
        <v>68.75</v>
      </c>
    </row>
    <row r="221" spans="1:25" x14ac:dyDescent="0.25">
      <c r="A221" s="58"/>
      <c r="B221" s="152" t="s">
        <v>70</v>
      </c>
      <c r="C221" s="195" t="s">
        <v>105</v>
      </c>
      <c r="D221" s="194">
        <v>6</v>
      </c>
      <c r="E221" s="292">
        <v>17</v>
      </c>
      <c r="F221" s="51">
        <f t="shared" si="32"/>
        <v>17</v>
      </c>
      <c r="G221" s="210" t="s">
        <v>39</v>
      </c>
      <c r="H221" s="292"/>
      <c r="I221" s="292"/>
      <c r="J221" s="293"/>
      <c r="K221" s="294">
        <f>SUM(H221:J221)*100/F221</f>
        <v>0</v>
      </c>
      <c r="L221" s="295">
        <v>2</v>
      </c>
      <c r="M221" s="295">
        <v>3</v>
      </c>
      <c r="N221" s="296">
        <v>2</v>
      </c>
      <c r="O221" s="294">
        <f>SUM(L221:N221)*100/F221</f>
        <v>41.176470588235297</v>
      </c>
      <c r="P221" s="295"/>
      <c r="Q221" s="295">
        <v>6</v>
      </c>
      <c r="R221" s="296">
        <v>2</v>
      </c>
      <c r="S221" s="294">
        <f>SUM(P221:R221)*100/F221</f>
        <v>47.058823529411768</v>
      </c>
      <c r="T221" s="295">
        <v>2</v>
      </c>
      <c r="U221" s="295"/>
      <c r="V221" s="28"/>
      <c r="W221" s="43">
        <f>SUM(T221:V221)*100/F220</f>
        <v>12.5</v>
      </c>
      <c r="X221" s="196">
        <f t="shared" si="33"/>
        <v>7.117647058823529</v>
      </c>
      <c r="Y221" s="197">
        <f t="shared" si="34"/>
        <v>59.558823529411768</v>
      </c>
    </row>
    <row r="222" spans="1:25" x14ac:dyDescent="0.25">
      <c r="A222" s="58"/>
      <c r="B222" s="152" t="s">
        <v>70</v>
      </c>
      <c r="C222" s="195" t="s">
        <v>109</v>
      </c>
      <c r="D222" s="194">
        <v>7</v>
      </c>
      <c r="E222" s="292">
        <v>17</v>
      </c>
      <c r="F222" s="51">
        <f t="shared" si="32"/>
        <v>17</v>
      </c>
      <c r="G222" s="210" t="s">
        <v>39</v>
      </c>
      <c r="H222" s="292"/>
      <c r="I222" s="292"/>
      <c r="J222" s="293"/>
      <c r="K222" s="294">
        <f>SUM(H222:J222)*100/F222</f>
        <v>0</v>
      </c>
      <c r="L222" s="295">
        <v>5</v>
      </c>
      <c r="M222" s="295">
        <v>3</v>
      </c>
      <c r="N222" s="296"/>
      <c r="O222" s="294">
        <f>SUM(L222:N222)*100/F222</f>
        <v>47.058823529411768</v>
      </c>
      <c r="P222" s="295">
        <v>3</v>
      </c>
      <c r="Q222" s="295">
        <v>3</v>
      </c>
      <c r="R222" s="296">
        <v>3</v>
      </c>
      <c r="S222" s="294">
        <f>SUM(P222:R222)*100/F222</f>
        <v>52.941176470588232</v>
      </c>
      <c r="T222" s="295"/>
      <c r="U222" s="295"/>
      <c r="V222" s="28"/>
      <c r="W222" s="43">
        <f>SUM(T222:V222)*100/F221</f>
        <v>0</v>
      </c>
      <c r="X222" s="196">
        <f t="shared" si="33"/>
        <v>6.2941176470588234</v>
      </c>
      <c r="Y222" s="197">
        <f t="shared" si="34"/>
        <v>52.941176470588232</v>
      </c>
    </row>
    <row r="223" spans="1:25" x14ac:dyDescent="0.25">
      <c r="A223" s="58"/>
      <c r="B223" s="152" t="s">
        <v>70</v>
      </c>
      <c r="C223" s="195" t="s">
        <v>119</v>
      </c>
      <c r="D223" s="194">
        <v>8</v>
      </c>
      <c r="E223" s="292">
        <v>18</v>
      </c>
      <c r="F223" s="51">
        <f t="shared" si="32"/>
        <v>18</v>
      </c>
      <c r="G223" s="210" t="s">
        <v>39</v>
      </c>
      <c r="H223" s="292"/>
      <c r="I223" s="292"/>
      <c r="J223" s="293">
        <v>2</v>
      </c>
      <c r="K223" s="294">
        <f>SUM(H223:J223)*100/F223</f>
        <v>11.111111111111111</v>
      </c>
      <c r="L223" s="295">
        <v>5</v>
      </c>
      <c r="M223" s="295">
        <v>2</v>
      </c>
      <c r="N223" s="296">
        <v>2</v>
      </c>
      <c r="O223" s="294">
        <f>SUM(L223:N223)*100/F223</f>
        <v>50</v>
      </c>
      <c r="P223" s="295">
        <v>3</v>
      </c>
      <c r="Q223" s="295">
        <v>2</v>
      </c>
      <c r="R223" s="296">
        <v>2</v>
      </c>
      <c r="S223" s="294">
        <f>SUM(P223:R223)*100/F223</f>
        <v>38.888888888888886</v>
      </c>
      <c r="T223" s="295"/>
      <c r="U223" s="295"/>
      <c r="V223" s="28"/>
      <c r="W223" s="43">
        <f>SUM(T223:V223)*100/F222</f>
        <v>0</v>
      </c>
      <c r="X223" s="196">
        <f t="shared" si="33"/>
        <v>5.7222222222222223</v>
      </c>
      <c r="Y223" s="197">
        <f t="shared" si="34"/>
        <v>38.888888888888886</v>
      </c>
    </row>
    <row r="224" spans="1:25" x14ac:dyDescent="0.25">
      <c r="A224" s="58"/>
      <c r="B224" s="64"/>
      <c r="C224" s="37"/>
      <c r="D224" s="61"/>
      <c r="E224" s="296"/>
      <c r="F224" s="69"/>
      <c r="G224" s="65"/>
      <c r="H224" s="301"/>
      <c r="I224" s="301"/>
      <c r="J224" s="301"/>
      <c r="K224" s="300"/>
      <c r="L224" s="301"/>
      <c r="M224" s="301"/>
      <c r="N224" s="301"/>
      <c r="O224" s="300"/>
      <c r="P224" s="301"/>
      <c r="Q224" s="301"/>
      <c r="R224" s="301"/>
      <c r="S224" s="300"/>
      <c r="T224" s="301"/>
      <c r="U224" s="301"/>
      <c r="V224" s="66"/>
      <c r="W224" s="60"/>
      <c r="X224" s="124">
        <f>X223-X222</f>
        <v>-0.57189542483660105</v>
      </c>
      <c r="Y224" s="124">
        <f>Y223-Y222</f>
        <v>-14.052287581699346</v>
      </c>
    </row>
    <row r="225" spans="1:25" x14ac:dyDescent="0.25">
      <c r="A225" s="58"/>
      <c r="B225" s="126" t="s">
        <v>70</v>
      </c>
      <c r="C225" s="73" t="s">
        <v>89</v>
      </c>
      <c r="D225" s="74">
        <v>4</v>
      </c>
      <c r="E225" s="312">
        <v>14</v>
      </c>
      <c r="F225" s="129">
        <f t="shared" ref="F225:F230" si="35">H225+I225+J225+L225+M225+N225+P225+Q225+R225+T225+U225+V225</f>
        <v>14</v>
      </c>
      <c r="G225" s="77" t="s">
        <v>39</v>
      </c>
      <c r="H225" s="303"/>
      <c r="I225" s="303"/>
      <c r="J225" s="303">
        <v>2</v>
      </c>
      <c r="K225" s="304">
        <f>SUM(H225:J225)*100/F225</f>
        <v>14.285714285714286</v>
      </c>
      <c r="L225" s="303">
        <v>2</v>
      </c>
      <c r="M225" s="303">
        <v>2</v>
      </c>
      <c r="N225" s="303">
        <v>1</v>
      </c>
      <c r="O225" s="303">
        <f>SUM(L225:N225)*100/F225</f>
        <v>35.714285714285715</v>
      </c>
      <c r="P225" s="303">
        <v>1</v>
      </c>
      <c r="Q225" s="303">
        <v>1</v>
      </c>
      <c r="R225" s="303">
        <v>3</v>
      </c>
      <c r="S225" s="304">
        <f>SUM(P225:R225)*100/F225</f>
        <v>35.714285714285715</v>
      </c>
      <c r="T225" s="303">
        <v>2</v>
      </c>
      <c r="U225" s="303"/>
      <c r="V225" s="108"/>
      <c r="W225" s="111">
        <f>SUM(T225:V225)*100/F225</f>
        <v>14.285714285714286</v>
      </c>
      <c r="X225" s="120">
        <f t="shared" ref="X225:X230" si="36">((1*H225)+(2*I225)+(3*J225)+(4*L225)+(5*M225)+(6*N225)+(7*P225)+(8*Q225)+(9*R225)+(10*T225)+(11*U225)+(12*V225))/F225</f>
        <v>6.5714285714285712</v>
      </c>
      <c r="Y225" s="121">
        <f t="shared" ref="Y225:Y230" si="37">S225+W225</f>
        <v>50</v>
      </c>
    </row>
    <row r="226" spans="1:25" x14ac:dyDescent="0.25">
      <c r="A226" s="58"/>
      <c r="B226" s="65" t="s">
        <v>70</v>
      </c>
      <c r="C226" s="37" t="s">
        <v>20</v>
      </c>
      <c r="D226" s="58">
        <v>5</v>
      </c>
      <c r="E226" s="293">
        <v>14</v>
      </c>
      <c r="F226" s="59">
        <f t="shared" si="35"/>
        <v>14</v>
      </c>
      <c r="G226" s="64" t="s">
        <v>39</v>
      </c>
      <c r="H226" s="301">
        <v>1</v>
      </c>
      <c r="I226" s="301"/>
      <c r="J226" s="301"/>
      <c r="K226" s="300">
        <f>SUM(H226:J226)*100/E226</f>
        <v>7.1428571428571432</v>
      </c>
      <c r="L226" s="301">
        <v>3</v>
      </c>
      <c r="M226" s="301">
        <v>2</v>
      </c>
      <c r="N226" s="301"/>
      <c r="O226" s="300">
        <f>SUM(L226:N226)*100/E226</f>
        <v>35.714285714285715</v>
      </c>
      <c r="P226" s="301">
        <v>1</v>
      </c>
      <c r="Q226" s="301">
        <v>3</v>
      </c>
      <c r="R226" s="301">
        <v>3</v>
      </c>
      <c r="S226" s="300">
        <f>SUM(P226:R226)*100/E226</f>
        <v>50</v>
      </c>
      <c r="T226" s="301">
        <v>1</v>
      </c>
      <c r="U226" s="301"/>
      <c r="V226" s="66"/>
      <c r="W226" s="60">
        <f>SUM(T226:V226)*100/E226</f>
        <v>7.1428571428571432</v>
      </c>
      <c r="X226" s="62">
        <f t="shared" si="36"/>
        <v>6.5</v>
      </c>
      <c r="Y226" s="63">
        <f t="shared" si="37"/>
        <v>57.142857142857146</v>
      </c>
    </row>
    <row r="227" spans="1:25" x14ac:dyDescent="0.25">
      <c r="A227" s="58"/>
      <c r="B227" s="152" t="s">
        <v>70</v>
      </c>
      <c r="C227" s="140" t="s">
        <v>99</v>
      </c>
      <c r="D227" s="158">
        <v>6</v>
      </c>
      <c r="E227" s="298">
        <v>14</v>
      </c>
      <c r="F227" s="59">
        <f t="shared" si="35"/>
        <v>14</v>
      </c>
      <c r="G227" s="152" t="s">
        <v>39</v>
      </c>
      <c r="H227" s="302">
        <v>1</v>
      </c>
      <c r="I227" s="302"/>
      <c r="J227" s="302">
        <v>3</v>
      </c>
      <c r="K227" s="299">
        <f>SUM(H227:J227)*100/E227</f>
        <v>28.571428571428573</v>
      </c>
      <c r="L227" s="302">
        <v>2</v>
      </c>
      <c r="M227" s="302"/>
      <c r="N227" s="302"/>
      <c r="O227" s="299">
        <f>SUM(L227:N227)*100/E227</f>
        <v>14.285714285714286</v>
      </c>
      <c r="P227" s="302">
        <v>4</v>
      </c>
      <c r="Q227" s="302">
        <v>2</v>
      </c>
      <c r="R227" s="302">
        <v>2</v>
      </c>
      <c r="S227" s="299">
        <f>SUM(P227:R227)*100/E227</f>
        <v>57.142857142857146</v>
      </c>
      <c r="T227" s="302"/>
      <c r="U227" s="302"/>
      <c r="V227" s="159"/>
      <c r="W227" s="160">
        <f>SUM(T227:V227)*100/E227</f>
        <v>0</v>
      </c>
      <c r="X227" s="155">
        <f t="shared" si="36"/>
        <v>5.7142857142857144</v>
      </c>
      <c r="Y227" s="156">
        <f t="shared" si="37"/>
        <v>57.142857142857146</v>
      </c>
    </row>
    <row r="228" spans="1:25" x14ac:dyDescent="0.25">
      <c r="A228" s="58"/>
      <c r="B228" s="152" t="s">
        <v>70</v>
      </c>
      <c r="C228" s="195" t="s">
        <v>105</v>
      </c>
      <c r="D228" s="194">
        <v>7</v>
      </c>
      <c r="E228" s="292">
        <v>14</v>
      </c>
      <c r="F228" s="51">
        <f t="shared" si="35"/>
        <v>14</v>
      </c>
      <c r="G228" s="210" t="s">
        <v>39</v>
      </c>
      <c r="H228" s="292">
        <v>1</v>
      </c>
      <c r="I228" s="292"/>
      <c r="J228" s="293"/>
      <c r="K228" s="294">
        <f>SUM(H228:J228)*100/F228</f>
        <v>7.1428571428571432</v>
      </c>
      <c r="L228" s="295">
        <v>3</v>
      </c>
      <c r="M228" s="295">
        <v>2</v>
      </c>
      <c r="N228" s="296">
        <v>1</v>
      </c>
      <c r="O228" s="294">
        <f>SUM(L228:N228)*100/F228</f>
        <v>42.857142857142854</v>
      </c>
      <c r="P228" s="295">
        <v>2</v>
      </c>
      <c r="Q228" s="295">
        <v>1</v>
      </c>
      <c r="R228" s="296">
        <v>4</v>
      </c>
      <c r="S228" s="294">
        <f>SUM(P228:R228)*100/F228</f>
        <v>50</v>
      </c>
      <c r="T228" s="295"/>
      <c r="U228" s="295"/>
      <c r="V228" s="28"/>
      <c r="W228" s="43">
        <f>SUM(T228:V228)*100/F227</f>
        <v>0</v>
      </c>
      <c r="X228" s="196">
        <f t="shared" si="36"/>
        <v>6.2142857142857144</v>
      </c>
      <c r="Y228" s="197">
        <f t="shared" si="37"/>
        <v>50</v>
      </c>
    </row>
    <row r="229" spans="1:25" x14ac:dyDescent="0.25">
      <c r="A229" s="58"/>
      <c r="B229" s="152" t="s">
        <v>70</v>
      </c>
      <c r="C229" s="195" t="s">
        <v>109</v>
      </c>
      <c r="D229" s="194">
        <v>8</v>
      </c>
      <c r="E229" s="292">
        <v>15</v>
      </c>
      <c r="F229" s="51">
        <f t="shared" si="35"/>
        <v>15</v>
      </c>
      <c r="G229" s="210" t="s">
        <v>39</v>
      </c>
      <c r="H229" s="292">
        <v>1</v>
      </c>
      <c r="I229" s="292">
        <v>2</v>
      </c>
      <c r="J229" s="293">
        <v>3</v>
      </c>
      <c r="K229" s="294">
        <f>SUM(H229:J229)*100/F229</f>
        <v>40</v>
      </c>
      <c r="L229" s="295">
        <v>1</v>
      </c>
      <c r="M229" s="295">
        <v>1</v>
      </c>
      <c r="N229" s="296">
        <v>1</v>
      </c>
      <c r="O229" s="294">
        <f>SUM(L229:N229)*100/F229</f>
        <v>20</v>
      </c>
      <c r="P229" s="295">
        <v>4</v>
      </c>
      <c r="Q229" s="295">
        <v>2</v>
      </c>
      <c r="R229" s="296"/>
      <c r="S229" s="294">
        <f>SUM(P229:R229)*100/F229</f>
        <v>40</v>
      </c>
      <c r="T229" s="295"/>
      <c r="U229" s="295"/>
      <c r="V229" s="28"/>
      <c r="W229" s="43">
        <f>SUM(T229:V229)*100/F228</f>
        <v>0</v>
      </c>
      <c r="X229" s="196">
        <f t="shared" si="36"/>
        <v>4.8666666666666663</v>
      </c>
      <c r="Y229" s="197">
        <f t="shared" si="37"/>
        <v>40</v>
      </c>
    </row>
    <row r="230" spans="1:25" x14ac:dyDescent="0.25">
      <c r="A230" s="58"/>
      <c r="B230" s="152" t="s">
        <v>70</v>
      </c>
      <c r="C230" s="195" t="s">
        <v>119</v>
      </c>
      <c r="D230" s="194">
        <v>9</v>
      </c>
      <c r="E230" s="292">
        <v>15</v>
      </c>
      <c r="F230" s="51">
        <f t="shared" si="35"/>
        <v>15</v>
      </c>
      <c r="G230" s="210" t="s">
        <v>39</v>
      </c>
      <c r="H230" s="292">
        <v>1</v>
      </c>
      <c r="I230" s="292"/>
      <c r="J230" s="293">
        <v>3</v>
      </c>
      <c r="K230" s="294">
        <f>SUM(H230:J230)*100/F230</f>
        <v>26.666666666666668</v>
      </c>
      <c r="L230" s="295">
        <v>3</v>
      </c>
      <c r="M230" s="295">
        <v>2</v>
      </c>
      <c r="N230" s="296">
        <v>2</v>
      </c>
      <c r="O230" s="294">
        <f>SUM(L230:N230)*100/F230</f>
        <v>46.666666666666664</v>
      </c>
      <c r="P230" s="295">
        <v>2</v>
      </c>
      <c r="Q230" s="295">
        <v>2</v>
      </c>
      <c r="R230" s="296"/>
      <c r="S230" s="294">
        <f>SUM(P230:R230)*100/F230</f>
        <v>26.666666666666668</v>
      </c>
      <c r="T230" s="295"/>
      <c r="U230" s="295"/>
      <c r="V230" s="28"/>
      <c r="W230" s="43">
        <f>SUM(T230:V230)*100/F229</f>
        <v>0</v>
      </c>
      <c r="X230" s="196">
        <f t="shared" si="36"/>
        <v>4.9333333333333336</v>
      </c>
      <c r="Y230" s="197">
        <f t="shared" si="37"/>
        <v>26.666666666666668</v>
      </c>
    </row>
    <row r="231" spans="1:25" x14ac:dyDescent="0.25">
      <c r="A231" s="58"/>
      <c r="B231" s="64"/>
      <c r="C231" s="37"/>
      <c r="D231" s="61"/>
      <c r="E231" s="296"/>
      <c r="F231" s="69"/>
      <c r="G231" s="65"/>
      <c r="H231" s="301"/>
      <c r="I231" s="301"/>
      <c r="J231" s="301"/>
      <c r="K231" s="300"/>
      <c r="L231" s="301"/>
      <c r="M231" s="301"/>
      <c r="N231" s="301"/>
      <c r="O231" s="300"/>
      <c r="P231" s="301"/>
      <c r="Q231" s="301"/>
      <c r="R231" s="301"/>
      <c r="S231" s="300"/>
      <c r="T231" s="301"/>
      <c r="U231" s="301"/>
      <c r="V231" s="66"/>
      <c r="W231" s="60"/>
      <c r="X231" s="124">
        <f>X230-X229</f>
        <v>6.6666666666667318E-2</v>
      </c>
      <c r="Y231" s="124">
        <f>Y230-Y229</f>
        <v>-13.333333333333332</v>
      </c>
    </row>
    <row r="232" spans="1:25" x14ac:dyDescent="0.25">
      <c r="A232" s="58"/>
      <c r="B232" s="126" t="s">
        <v>70</v>
      </c>
      <c r="C232" s="73" t="s">
        <v>89</v>
      </c>
      <c r="D232" s="74">
        <v>5</v>
      </c>
      <c r="E232" s="317">
        <v>15</v>
      </c>
      <c r="F232" s="133">
        <f t="shared" ref="F232:F237" si="38">H232+I232+J232+L232+M232+N232+P232+Q232+R232+T232+U232+V232</f>
        <v>14</v>
      </c>
      <c r="G232" s="77" t="s">
        <v>39</v>
      </c>
      <c r="H232" s="303"/>
      <c r="I232" s="303"/>
      <c r="J232" s="303"/>
      <c r="K232" s="304">
        <f>SUM(H232:J232)*100/F232</f>
        <v>0</v>
      </c>
      <c r="L232" s="303">
        <v>3</v>
      </c>
      <c r="M232" s="303"/>
      <c r="N232" s="303">
        <v>1</v>
      </c>
      <c r="O232" s="303">
        <f>SUM(L232:N232)*100/F232</f>
        <v>28.571428571428573</v>
      </c>
      <c r="P232" s="303">
        <v>4</v>
      </c>
      <c r="Q232" s="303">
        <v>2</v>
      </c>
      <c r="R232" s="303">
        <v>1</v>
      </c>
      <c r="S232" s="304">
        <f>SUM(P232:R232)*100/F232</f>
        <v>50</v>
      </c>
      <c r="T232" s="303">
        <v>3</v>
      </c>
      <c r="U232" s="303"/>
      <c r="V232" s="108"/>
      <c r="W232" s="111">
        <f>SUM(T232:V232)*100/F232</f>
        <v>21.428571428571427</v>
      </c>
      <c r="X232" s="120">
        <f t="shared" ref="X232:X237" si="39">((1*H232)+(2*I232)+(3*J232)+(4*L232)+(5*M232)+(6*N232)+(7*P232)+(8*Q232)+(9*R232)+(10*T232)+(11*U232)+(12*V232))/F232</f>
        <v>7.2142857142857144</v>
      </c>
      <c r="Y232" s="121">
        <f t="shared" ref="Y232:Y237" si="40">S232+W232</f>
        <v>71.428571428571431</v>
      </c>
    </row>
    <row r="233" spans="1:25" x14ac:dyDescent="0.25">
      <c r="A233" s="58"/>
      <c r="B233" s="64" t="s">
        <v>70</v>
      </c>
      <c r="C233" s="37" t="s">
        <v>20</v>
      </c>
      <c r="D233" s="58">
        <v>6</v>
      </c>
      <c r="E233" s="293">
        <v>15</v>
      </c>
      <c r="F233" s="59">
        <f t="shared" si="38"/>
        <v>15</v>
      </c>
      <c r="G233" s="64" t="s">
        <v>39</v>
      </c>
      <c r="H233" s="301"/>
      <c r="I233" s="301"/>
      <c r="J233" s="301"/>
      <c r="K233" s="300">
        <f>SUM(H233:J233)*100/E233</f>
        <v>0</v>
      </c>
      <c r="L233" s="301">
        <v>3</v>
      </c>
      <c r="M233" s="301">
        <v>1</v>
      </c>
      <c r="N233" s="301">
        <v>2</v>
      </c>
      <c r="O233" s="300">
        <f>SUM(L233:N233)*100/E233</f>
        <v>40</v>
      </c>
      <c r="P233" s="301">
        <v>2</v>
      </c>
      <c r="Q233" s="301">
        <v>1</v>
      </c>
      <c r="R233" s="301">
        <v>3</v>
      </c>
      <c r="S233" s="300">
        <f>SUM(P233:R233)*100/E233</f>
        <v>40</v>
      </c>
      <c r="T233" s="301">
        <v>3</v>
      </c>
      <c r="U233" s="301"/>
      <c r="V233" s="66"/>
      <c r="W233" s="60">
        <f>SUM(T233:V233)*100/E233</f>
        <v>20</v>
      </c>
      <c r="X233" s="62">
        <f t="shared" si="39"/>
        <v>7.2</v>
      </c>
      <c r="Y233" s="63">
        <f t="shared" si="40"/>
        <v>60</v>
      </c>
    </row>
    <row r="234" spans="1:25" x14ac:dyDescent="0.25">
      <c r="A234" s="58"/>
      <c r="B234" s="152" t="s">
        <v>70</v>
      </c>
      <c r="C234" s="140" t="s">
        <v>99</v>
      </c>
      <c r="D234" s="158">
        <v>7</v>
      </c>
      <c r="E234" s="298">
        <v>14</v>
      </c>
      <c r="F234" s="59">
        <f t="shared" si="38"/>
        <v>14</v>
      </c>
      <c r="G234" s="152" t="s">
        <v>39</v>
      </c>
      <c r="H234" s="302"/>
      <c r="I234" s="302"/>
      <c r="J234" s="302"/>
      <c r="K234" s="299">
        <f>SUM(H234:J234)*100/E234</f>
        <v>0</v>
      </c>
      <c r="L234" s="302">
        <v>3</v>
      </c>
      <c r="M234" s="302">
        <v>3</v>
      </c>
      <c r="N234" s="302">
        <v>1</v>
      </c>
      <c r="O234" s="299">
        <f>SUM(L234:N234)*100/E234</f>
        <v>50</v>
      </c>
      <c r="P234" s="302">
        <v>3</v>
      </c>
      <c r="Q234" s="302">
        <v>2</v>
      </c>
      <c r="R234" s="302">
        <v>1</v>
      </c>
      <c r="S234" s="299">
        <f>SUM(P234:R234)*100/E234</f>
        <v>42.857142857142854</v>
      </c>
      <c r="T234" s="302">
        <v>1</v>
      </c>
      <c r="U234" s="302"/>
      <c r="V234" s="159"/>
      <c r="W234" s="160">
        <f>SUM(T234:V234)*100/E234</f>
        <v>7.1428571428571432</v>
      </c>
      <c r="X234" s="155">
        <f t="shared" si="39"/>
        <v>6.3571428571428568</v>
      </c>
      <c r="Y234" s="156">
        <f t="shared" si="40"/>
        <v>50</v>
      </c>
    </row>
    <row r="235" spans="1:25" x14ac:dyDescent="0.25">
      <c r="A235" s="58"/>
      <c r="B235" s="152" t="s">
        <v>70</v>
      </c>
      <c r="C235" s="195" t="s">
        <v>105</v>
      </c>
      <c r="D235" s="194">
        <v>8</v>
      </c>
      <c r="E235" s="292">
        <v>14</v>
      </c>
      <c r="F235" s="51">
        <f t="shared" si="38"/>
        <v>14</v>
      </c>
      <c r="G235" s="210" t="s">
        <v>39</v>
      </c>
      <c r="H235" s="292"/>
      <c r="I235" s="292"/>
      <c r="J235" s="293"/>
      <c r="K235" s="294">
        <f>SUM(H235:J235)*100/F235</f>
        <v>0</v>
      </c>
      <c r="L235" s="295">
        <v>5</v>
      </c>
      <c r="M235" s="295">
        <v>2</v>
      </c>
      <c r="N235" s="296"/>
      <c r="O235" s="294">
        <f>SUM(L235:N235)*100/F235</f>
        <v>50</v>
      </c>
      <c r="P235" s="295">
        <v>3</v>
      </c>
      <c r="Q235" s="295">
        <v>2</v>
      </c>
      <c r="R235" s="296">
        <v>1</v>
      </c>
      <c r="S235" s="294">
        <f>SUM(P235:R235)*100/F235</f>
        <v>42.857142857142854</v>
      </c>
      <c r="T235" s="295">
        <v>1</v>
      </c>
      <c r="U235" s="295"/>
      <c r="V235" s="28"/>
      <c r="W235" s="43">
        <f>SUM(T235:V235)*100/F234</f>
        <v>7.1428571428571432</v>
      </c>
      <c r="X235" s="196">
        <f t="shared" si="39"/>
        <v>6.1428571428571432</v>
      </c>
      <c r="Y235" s="197">
        <f t="shared" si="40"/>
        <v>50</v>
      </c>
    </row>
    <row r="236" spans="1:25" x14ac:dyDescent="0.25">
      <c r="A236" s="58"/>
      <c r="B236" s="152" t="s">
        <v>70</v>
      </c>
      <c r="C236" s="195" t="s">
        <v>109</v>
      </c>
      <c r="D236" s="194">
        <v>9</v>
      </c>
      <c r="E236" s="292">
        <v>14</v>
      </c>
      <c r="F236" s="51">
        <f t="shared" si="38"/>
        <v>14</v>
      </c>
      <c r="G236" s="210" t="s">
        <v>39</v>
      </c>
      <c r="H236" s="292"/>
      <c r="I236" s="292">
        <v>4</v>
      </c>
      <c r="J236" s="293">
        <v>1</v>
      </c>
      <c r="K236" s="294">
        <f>SUM(H236:J236)*100/F236</f>
        <v>35.714285714285715</v>
      </c>
      <c r="L236" s="295">
        <v>1</v>
      </c>
      <c r="M236" s="295">
        <v>1</v>
      </c>
      <c r="N236" s="296">
        <v>1</v>
      </c>
      <c r="O236" s="294">
        <f>SUM(L236:N236)*100/F236</f>
        <v>21.428571428571427</v>
      </c>
      <c r="P236" s="295">
        <v>2</v>
      </c>
      <c r="Q236" s="295">
        <v>2</v>
      </c>
      <c r="R236" s="296">
        <v>1</v>
      </c>
      <c r="S236" s="294">
        <f>SUM(P236:R236)*100/F236</f>
        <v>35.714285714285715</v>
      </c>
      <c r="T236" s="295">
        <v>1</v>
      </c>
      <c r="U236" s="295"/>
      <c r="V236" s="28"/>
      <c r="W236" s="43">
        <f>SUM(T236:V236)*100/F235</f>
        <v>7.1428571428571432</v>
      </c>
      <c r="X236" s="196">
        <f t="shared" si="39"/>
        <v>5.3571428571428568</v>
      </c>
      <c r="Y236" s="197">
        <f t="shared" si="40"/>
        <v>42.857142857142861</v>
      </c>
    </row>
    <row r="237" spans="1:25" x14ac:dyDescent="0.25">
      <c r="A237" s="58"/>
      <c r="B237" s="152" t="s">
        <v>70</v>
      </c>
      <c r="C237" s="195" t="s">
        <v>119</v>
      </c>
      <c r="D237" s="194">
        <v>10</v>
      </c>
      <c r="E237" s="292">
        <v>9</v>
      </c>
      <c r="F237" s="51">
        <f t="shared" si="38"/>
        <v>9</v>
      </c>
      <c r="G237" s="210" t="s">
        <v>39</v>
      </c>
      <c r="H237" s="292"/>
      <c r="I237" s="292">
        <v>2</v>
      </c>
      <c r="J237" s="293">
        <v>1</v>
      </c>
      <c r="K237" s="294">
        <f>SUM(H237:J237)*100/F237</f>
        <v>33.333333333333336</v>
      </c>
      <c r="L237" s="295"/>
      <c r="M237" s="295"/>
      <c r="N237" s="296">
        <v>1</v>
      </c>
      <c r="O237" s="294">
        <f>SUM(L237:N237)*100/F237</f>
        <v>11.111111111111111</v>
      </c>
      <c r="P237" s="295"/>
      <c r="Q237" s="295">
        <v>4</v>
      </c>
      <c r="R237" s="296">
        <v>1</v>
      </c>
      <c r="S237" s="294">
        <f>SUM(P237:R237)*100/F237</f>
        <v>55.555555555555557</v>
      </c>
      <c r="T237" s="295"/>
      <c r="U237" s="295"/>
      <c r="V237" s="28"/>
      <c r="W237" s="43">
        <f>SUM(T237:V237)*100/F236</f>
        <v>0</v>
      </c>
      <c r="X237" s="196">
        <f t="shared" si="39"/>
        <v>6</v>
      </c>
      <c r="Y237" s="197">
        <f t="shared" si="40"/>
        <v>55.555555555555557</v>
      </c>
    </row>
    <row r="238" spans="1:25" x14ac:dyDescent="0.25">
      <c r="A238" s="58"/>
      <c r="B238" s="64"/>
      <c r="C238" s="37"/>
      <c r="D238" s="61"/>
      <c r="E238" s="296"/>
      <c r="F238" s="69"/>
      <c r="G238" s="65"/>
      <c r="H238" s="301"/>
      <c r="I238" s="301"/>
      <c r="J238" s="301"/>
      <c r="K238" s="300"/>
      <c r="L238" s="301"/>
      <c r="M238" s="301"/>
      <c r="N238" s="301"/>
      <c r="O238" s="300"/>
      <c r="P238" s="301"/>
      <c r="Q238" s="301"/>
      <c r="R238" s="301"/>
      <c r="S238" s="300"/>
      <c r="T238" s="301"/>
      <c r="U238" s="301"/>
      <c r="V238" s="66"/>
      <c r="W238" s="60"/>
      <c r="X238" s="124">
        <f>X237-X236</f>
        <v>0.64285714285714324</v>
      </c>
      <c r="Y238" s="124">
        <f>Y237-Y236</f>
        <v>12.698412698412696</v>
      </c>
    </row>
    <row r="239" spans="1:25" x14ac:dyDescent="0.25">
      <c r="A239" s="58"/>
      <c r="B239" s="126" t="s">
        <v>70</v>
      </c>
      <c r="C239" s="73" t="s">
        <v>89</v>
      </c>
      <c r="D239" s="74">
        <v>6</v>
      </c>
      <c r="E239" s="312">
        <v>11</v>
      </c>
      <c r="F239" s="129">
        <f t="shared" ref="F239:F244" si="41">H239+I239+J239+L239+M239+N239+P239+Q239+R239+T239+U239+V239</f>
        <v>11</v>
      </c>
      <c r="G239" s="77" t="s">
        <v>39</v>
      </c>
      <c r="H239" s="303"/>
      <c r="I239" s="303">
        <v>2</v>
      </c>
      <c r="J239" s="303">
        <v>2</v>
      </c>
      <c r="K239" s="304">
        <f>SUM(H239:J239)*100/F239</f>
        <v>36.363636363636367</v>
      </c>
      <c r="L239" s="303">
        <v>2</v>
      </c>
      <c r="M239" s="303"/>
      <c r="N239" s="303">
        <v>1</v>
      </c>
      <c r="O239" s="303">
        <f>SUM(L239:N239)*100/F239</f>
        <v>27.272727272727273</v>
      </c>
      <c r="P239" s="303">
        <v>2</v>
      </c>
      <c r="Q239" s="303">
        <v>1</v>
      </c>
      <c r="R239" s="303">
        <v>1</v>
      </c>
      <c r="S239" s="304">
        <f>SUM(P239:R239)*100/F239</f>
        <v>36.363636363636367</v>
      </c>
      <c r="T239" s="303"/>
      <c r="U239" s="303"/>
      <c r="V239" s="108"/>
      <c r="W239" s="111">
        <f>SUM(T239:V239)*100/F239</f>
        <v>0</v>
      </c>
      <c r="X239" s="120">
        <f t="shared" ref="X239:X244" si="42">((1*H239)+(2*I239)+(3*J239)+(4*L239)+(5*M239)+(6*N239)+(7*P239)+(8*Q239)+(9*R239)+(10*T239)+(11*U239)+(12*V239))/F239</f>
        <v>5</v>
      </c>
      <c r="Y239" s="121">
        <f t="shared" ref="Y239:Y244" si="43">S239+W239</f>
        <v>36.363636363636367</v>
      </c>
    </row>
    <row r="240" spans="1:25" x14ac:dyDescent="0.25">
      <c r="A240" s="58"/>
      <c r="B240" s="64" t="s">
        <v>70</v>
      </c>
      <c r="C240" s="37" t="s">
        <v>20</v>
      </c>
      <c r="D240" s="58">
        <v>7</v>
      </c>
      <c r="E240" s="293">
        <v>11</v>
      </c>
      <c r="F240" s="59">
        <f t="shared" si="41"/>
        <v>11</v>
      </c>
      <c r="G240" s="64" t="s">
        <v>39</v>
      </c>
      <c r="H240" s="301"/>
      <c r="I240" s="301"/>
      <c r="J240" s="301">
        <v>3</v>
      </c>
      <c r="K240" s="300">
        <f>SUM(H240:J240)*100/E240</f>
        <v>27.272727272727273</v>
      </c>
      <c r="L240" s="301">
        <v>2</v>
      </c>
      <c r="M240" s="301">
        <v>1</v>
      </c>
      <c r="N240" s="301">
        <v>1</v>
      </c>
      <c r="O240" s="300">
        <f>SUM(L240:N240)*100/E240</f>
        <v>36.363636363636367</v>
      </c>
      <c r="P240" s="301"/>
      <c r="Q240" s="301">
        <v>3</v>
      </c>
      <c r="R240" s="301">
        <v>1</v>
      </c>
      <c r="S240" s="300">
        <f>SUM(P240:R240)*100/E240</f>
        <v>36.363636363636367</v>
      </c>
      <c r="T240" s="301"/>
      <c r="U240" s="301"/>
      <c r="V240" s="66"/>
      <c r="W240" s="60">
        <f>SUM(T240:V240)*100/E240</f>
        <v>0</v>
      </c>
      <c r="X240" s="62">
        <f t="shared" si="42"/>
        <v>5.5454545454545459</v>
      </c>
      <c r="Y240" s="63">
        <f t="shared" si="43"/>
        <v>36.363636363636367</v>
      </c>
    </row>
    <row r="241" spans="1:25" x14ac:dyDescent="0.25">
      <c r="A241" s="58"/>
      <c r="B241" s="152" t="s">
        <v>70</v>
      </c>
      <c r="C241" s="140" t="s">
        <v>99</v>
      </c>
      <c r="D241" s="158">
        <v>8</v>
      </c>
      <c r="E241" s="298">
        <v>10</v>
      </c>
      <c r="F241" s="59">
        <f t="shared" si="41"/>
        <v>10</v>
      </c>
      <c r="G241" s="152" t="s">
        <v>39</v>
      </c>
      <c r="H241" s="302"/>
      <c r="I241" s="302"/>
      <c r="J241" s="302">
        <v>2</v>
      </c>
      <c r="K241" s="299">
        <f>SUM(H241:J241)*100/E241</f>
        <v>20</v>
      </c>
      <c r="L241" s="302">
        <v>2</v>
      </c>
      <c r="M241" s="302">
        <v>2</v>
      </c>
      <c r="N241" s="302"/>
      <c r="O241" s="299">
        <f>SUM(L241:N241)*100/E241</f>
        <v>40</v>
      </c>
      <c r="P241" s="302">
        <v>1</v>
      </c>
      <c r="Q241" s="302">
        <v>3</v>
      </c>
      <c r="R241" s="302"/>
      <c r="S241" s="299">
        <f>SUM(P241:R241)*100/E241</f>
        <v>40</v>
      </c>
      <c r="T241" s="302"/>
      <c r="U241" s="302"/>
      <c r="V241" s="159"/>
      <c r="W241" s="160">
        <f>SUM(T241:V241)*100/E241</f>
        <v>0</v>
      </c>
      <c r="X241" s="155">
        <f t="shared" si="42"/>
        <v>5.5</v>
      </c>
      <c r="Y241" s="156">
        <f t="shared" si="43"/>
        <v>40</v>
      </c>
    </row>
    <row r="242" spans="1:25" x14ac:dyDescent="0.25">
      <c r="A242" s="58"/>
      <c r="B242" s="152" t="s">
        <v>70</v>
      </c>
      <c r="C242" s="195" t="s">
        <v>105</v>
      </c>
      <c r="D242" s="194">
        <v>9</v>
      </c>
      <c r="E242" s="292">
        <v>10</v>
      </c>
      <c r="F242" s="51">
        <f t="shared" si="41"/>
        <v>10</v>
      </c>
      <c r="G242" s="210" t="s">
        <v>39</v>
      </c>
      <c r="H242" s="292"/>
      <c r="I242" s="292"/>
      <c r="J242" s="293">
        <v>4</v>
      </c>
      <c r="K242" s="294">
        <f>SUM(H242:J242)*100/F242</f>
        <v>40</v>
      </c>
      <c r="L242" s="295"/>
      <c r="M242" s="295">
        <v>2</v>
      </c>
      <c r="N242" s="296">
        <v>1</v>
      </c>
      <c r="O242" s="294">
        <f>SUM(L242:N242)*100/F242</f>
        <v>30</v>
      </c>
      <c r="P242" s="295"/>
      <c r="Q242" s="295">
        <v>3</v>
      </c>
      <c r="R242" s="296"/>
      <c r="S242" s="294">
        <f>SUM(P242:R242)*100/F242</f>
        <v>30</v>
      </c>
      <c r="T242" s="295"/>
      <c r="U242" s="295"/>
      <c r="V242" s="28"/>
      <c r="W242" s="43">
        <f>SUM(T242:V242)*100/F241</f>
        <v>0</v>
      </c>
      <c r="X242" s="196">
        <f t="shared" si="42"/>
        <v>5.2</v>
      </c>
      <c r="Y242" s="197">
        <f t="shared" si="43"/>
        <v>30</v>
      </c>
    </row>
    <row r="243" spans="1:25" x14ac:dyDescent="0.25">
      <c r="A243" s="58"/>
      <c r="B243" s="152" t="s">
        <v>70</v>
      </c>
      <c r="C243" s="195" t="s">
        <v>109</v>
      </c>
      <c r="D243" s="194">
        <v>10</v>
      </c>
      <c r="E243" s="292">
        <v>9</v>
      </c>
      <c r="F243" s="51">
        <f t="shared" si="41"/>
        <v>9</v>
      </c>
      <c r="G243" s="210" t="s">
        <v>39</v>
      </c>
      <c r="H243" s="292">
        <v>1</v>
      </c>
      <c r="I243" s="292">
        <v>2</v>
      </c>
      <c r="J243" s="293">
        <v>2</v>
      </c>
      <c r="K243" s="294">
        <f>SUM(H243:J243)*100/F243</f>
        <v>55.555555555555557</v>
      </c>
      <c r="L243" s="295">
        <v>1</v>
      </c>
      <c r="M243" s="295"/>
      <c r="N243" s="296"/>
      <c r="O243" s="294">
        <f>SUM(L243:N243)*100/F243</f>
        <v>11.111111111111111</v>
      </c>
      <c r="P243" s="295">
        <v>3</v>
      </c>
      <c r="Q243" s="295"/>
      <c r="R243" s="296"/>
      <c r="S243" s="294">
        <f>SUM(P243:R243)*100/F243</f>
        <v>33.333333333333336</v>
      </c>
      <c r="T243" s="295"/>
      <c r="U243" s="295"/>
      <c r="V243" s="28"/>
      <c r="W243" s="43">
        <f>SUM(T243:V243)*100/F242</f>
        <v>0</v>
      </c>
      <c r="X243" s="196">
        <f t="shared" si="42"/>
        <v>4</v>
      </c>
      <c r="Y243" s="197">
        <f t="shared" si="43"/>
        <v>33.333333333333336</v>
      </c>
    </row>
    <row r="244" spans="1:25" x14ac:dyDescent="0.25">
      <c r="A244" s="58"/>
      <c r="B244" s="152" t="s">
        <v>70</v>
      </c>
      <c r="C244" s="195" t="s">
        <v>119</v>
      </c>
      <c r="D244" s="194">
        <v>11</v>
      </c>
      <c r="E244" s="292">
        <v>7</v>
      </c>
      <c r="F244" s="51">
        <f t="shared" si="41"/>
        <v>7</v>
      </c>
      <c r="G244" s="210" t="s">
        <v>39</v>
      </c>
      <c r="H244" s="292"/>
      <c r="I244" s="292">
        <v>2</v>
      </c>
      <c r="J244" s="293">
        <v>1</v>
      </c>
      <c r="K244" s="294">
        <f>SUM(H244:J244)*100/F244</f>
        <v>42.857142857142854</v>
      </c>
      <c r="L244" s="295">
        <v>1</v>
      </c>
      <c r="M244" s="295">
        <v>1</v>
      </c>
      <c r="N244" s="296"/>
      <c r="O244" s="294">
        <f>SUM(L244:N244)*100/F244</f>
        <v>28.571428571428573</v>
      </c>
      <c r="P244" s="295">
        <v>2</v>
      </c>
      <c r="Q244" s="295"/>
      <c r="R244" s="296"/>
      <c r="S244" s="294">
        <f>SUM(P244:R244)*100/F244</f>
        <v>28.571428571428573</v>
      </c>
      <c r="T244" s="295"/>
      <c r="U244" s="295"/>
      <c r="V244" s="28"/>
      <c r="W244" s="43">
        <f>SUM(T244:V244)*100/F243</f>
        <v>0</v>
      </c>
      <c r="X244" s="196">
        <f t="shared" si="42"/>
        <v>4.2857142857142856</v>
      </c>
      <c r="Y244" s="197">
        <f t="shared" si="43"/>
        <v>28.571428571428573</v>
      </c>
    </row>
    <row r="245" spans="1:25" x14ac:dyDescent="0.25">
      <c r="A245" s="58"/>
      <c r="B245" s="64"/>
      <c r="C245" s="37"/>
      <c r="D245" s="61"/>
      <c r="E245" s="296"/>
      <c r="F245" s="69"/>
      <c r="G245" s="65"/>
      <c r="H245" s="301"/>
      <c r="I245" s="301"/>
      <c r="J245" s="301"/>
      <c r="K245" s="300"/>
      <c r="L245" s="301"/>
      <c r="M245" s="301"/>
      <c r="N245" s="301"/>
      <c r="O245" s="300"/>
      <c r="P245" s="301"/>
      <c r="Q245" s="301"/>
      <c r="R245" s="301"/>
      <c r="S245" s="300"/>
      <c r="T245" s="301"/>
      <c r="U245" s="301"/>
      <c r="V245" s="66"/>
      <c r="W245" s="60"/>
      <c r="X245" s="124">
        <f>X244-X243</f>
        <v>0.28571428571428559</v>
      </c>
      <c r="Y245" s="124">
        <f>Y244-Y243</f>
        <v>-4.7619047619047628</v>
      </c>
    </row>
    <row r="246" spans="1:25" x14ac:dyDescent="0.25">
      <c r="A246" s="58"/>
      <c r="B246" s="126" t="s">
        <v>70</v>
      </c>
      <c r="C246" s="73" t="s">
        <v>89</v>
      </c>
      <c r="D246" s="74">
        <v>7</v>
      </c>
      <c r="E246" s="312">
        <v>11</v>
      </c>
      <c r="F246" s="129">
        <f>H246+I246+J246+L246+M246+N246+P246+Q246+R246+T246+U246+V246</f>
        <v>11</v>
      </c>
      <c r="G246" s="77" t="s">
        <v>39</v>
      </c>
      <c r="H246" s="303"/>
      <c r="I246" s="303"/>
      <c r="J246" s="303"/>
      <c r="K246" s="304">
        <f>SUM(H246:J246)*100/F246</f>
        <v>0</v>
      </c>
      <c r="L246" s="303"/>
      <c r="M246" s="303"/>
      <c r="N246" s="303">
        <v>3</v>
      </c>
      <c r="O246" s="303">
        <f>SUM(L246:N246)*100/F246</f>
        <v>27.272727272727273</v>
      </c>
      <c r="P246" s="303">
        <v>4</v>
      </c>
      <c r="Q246" s="303">
        <v>2</v>
      </c>
      <c r="R246" s="303">
        <v>1</v>
      </c>
      <c r="S246" s="304">
        <f>SUM(P246:R246)*100/F246</f>
        <v>63.636363636363633</v>
      </c>
      <c r="T246" s="303">
        <v>1</v>
      </c>
      <c r="U246" s="303"/>
      <c r="V246" s="108"/>
      <c r="W246" s="111">
        <f>SUM(T246:V246)*100/F246</f>
        <v>9.0909090909090917</v>
      </c>
      <c r="X246" s="120">
        <f>((1*H246)+(2*I246)+(3*J246)+(4*L246)+(5*M246)+(6*N246)+(7*P246)+(8*Q246)+(9*R246)+(10*T246)+(11*U246)+(12*V246))/F246</f>
        <v>7.3636363636363633</v>
      </c>
      <c r="Y246" s="121">
        <f>S246+W246</f>
        <v>72.72727272727272</v>
      </c>
    </row>
    <row r="247" spans="1:25" x14ac:dyDescent="0.25">
      <c r="A247" s="58"/>
      <c r="B247" s="64" t="s">
        <v>70</v>
      </c>
      <c r="C247" s="37" t="s">
        <v>20</v>
      </c>
      <c r="D247" s="58">
        <v>8</v>
      </c>
      <c r="E247" s="313">
        <v>12</v>
      </c>
      <c r="F247" s="59">
        <f>H247+I247+J247+L247+M247+N247+P247+Q247+R247+T247+U247+V247</f>
        <v>12</v>
      </c>
      <c r="G247" s="64" t="s">
        <v>39</v>
      </c>
      <c r="H247" s="301"/>
      <c r="I247" s="301"/>
      <c r="J247" s="301"/>
      <c r="K247" s="300">
        <f>SUM(H247:J247)*100/E247</f>
        <v>0</v>
      </c>
      <c r="L247" s="301">
        <v>1</v>
      </c>
      <c r="M247" s="301">
        <v>1</v>
      </c>
      <c r="N247" s="301">
        <v>1</v>
      </c>
      <c r="O247" s="300">
        <f>SUM(L247:N247)*100/E247</f>
        <v>25</v>
      </c>
      <c r="P247" s="301">
        <v>2</v>
      </c>
      <c r="Q247" s="301">
        <v>2</v>
      </c>
      <c r="R247" s="301">
        <v>3</v>
      </c>
      <c r="S247" s="300">
        <f>SUM(P247:R247)*100/E247</f>
        <v>58.333333333333336</v>
      </c>
      <c r="T247" s="301">
        <v>2</v>
      </c>
      <c r="U247" s="301"/>
      <c r="V247" s="66"/>
      <c r="W247" s="60">
        <f>SUM(T247:V247)*100/E247</f>
        <v>16.666666666666668</v>
      </c>
      <c r="X247" s="62">
        <f>((1*H247)+(2*I247)+(3*J247)+(4*L247)+(5*M247)+(6*N247)+(7*P247)+(8*Q247)+(9*R247)+(10*T247)+(11*U247)+(12*V247))/F247</f>
        <v>7.666666666666667</v>
      </c>
      <c r="Y247" s="63">
        <f>S247+W247</f>
        <v>75</v>
      </c>
    </row>
    <row r="248" spans="1:25" x14ac:dyDescent="0.25">
      <c r="A248" s="58"/>
      <c r="B248" s="152" t="s">
        <v>70</v>
      </c>
      <c r="C248" s="140" t="s">
        <v>99</v>
      </c>
      <c r="D248" s="158">
        <v>9</v>
      </c>
      <c r="E248" s="314">
        <v>12</v>
      </c>
      <c r="F248" s="59">
        <f>H248+I248+J248+L248+M248+N248+P248+Q248+R248+T248+U248+V248</f>
        <v>12</v>
      </c>
      <c r="G248" s="152" t="s">
        <v>39</v>
      </c>
      <c r="H248" s="302"/>
      <c r="I248" s="302"/>
      <c r="J248" s="302"/>
      <c r="K248" s="299">
        <f>SUM(H248:J248)*100/E248</f>
        <v>0</v>
      </c>
      <c r="L248" s="302"/>
      <c r="M248" s="302">
        <v>2</v>
      </c>
      <c r="N248" s="302">
        <v>1</v>
      </c>
      <c r="O248" s="299">
        <f>SUM(L248:N248)*100/E248</f>
        <v>25</v>
      </c>
      <c r="P248" s="302">
        <v>2</v>
      </c>
      <c r="Q248" s="302">
        <v>1</v>
      </c>
      <c r="R248" s="302">
        <v>4</v>
      </c>
      <c r="S248" s="299">
        <f>SUM(P248:R248)*100/E248</f>
        <v>58.333333333333336</v>
      </c>
      <c r="T248" s="302">
        <v>2</v>
      </c>
      <c r="U248" s="302"/>
      <c r="V248" s="159"/>
      <c r="W248" s="160">
        <f>SUM(T248:V248)*100/E248</f>
        <v>16.666666666666668</v>
      </c>
      <c r="X248" s="155">
        <f>((1*H248)+(2*I248)+(3*J248)+(4*L248)+(5*M248)+(6*N248)+(7*P248)+(8*Q248)+(9*R248)+(10*T248)+(11*U248)+(12*V248))/F248</f>
        <v>7.833333333333333</v>
      </c>
      <c r="Y248" s="156">
        <f>S248+W248</f>
        <v>75</v>
      </c>
    </row>
    <row r="249" spans="1:25" x14ac:dyDescent="0.25">
      <c r="A249" s="58"/>
      <c r="B249" s="152" t="s">
        <v>70</v>
      </c>
      <c r="C249" s="195" t="s">
        <v>105</v>
      </c>
      <c r="D249" s="194">
        <v>10</v>
      </c>
      <c r="E249" s="292">
        <v>11</v>
      </c>
      <c r="F249" s="51">
        <f>H249+I249+J249+L249+M249+N249+P249+Q249+R249+T249+U249+V249</f>
        <v>11</v>
      </c>
      <c r="G249" s="210" t="s">
        <v>39</v>
      </c>
      <c r="H249" s="292"/>
      <c r="I249" s="292"/>
      <c r="J249" s="293"/>
      <c r="K249" s="294">
        <f>SUM(H249:J249)*100/F249</f>
        <v>0</v>
      </c>
      <c r="L249" s="295">
        <v>1</v>
      </c>
      <c r="M249" s="295">
        <v>2</v>
      </c>
      <c r="N249" s="296"/>
      <c r="O249" s="294">
        <f>SUM(L249:N249)*100/F249</f>
        <v>27.272727272727273</v>
      </c>
      <c r="P249" s="295">
        <v>4</v>
      </c>
      <c r="Q249" s="295">
        <v>2</v>
      </c>
      <c r="R249" s="296">
        <v>1</v>
      </c>
      <c r="S249" s="294">
        <f>SUM(P249:R249)*100/F249</f>
        <v>63.636363636363633</v>
      </c>
      <c r="T249" s="295">
        <v>1</v>
      </c>
      <c r="U249" s="295"/>
      <c r="V249" s="28"/>
      <c r="W249" s="43">
        <f>SUM(T249:V249)*100/F248</f>
        <v>8.3333333333333339</v>
      </c>
      <c r="X249" s="196">
        <f>((1*H249)+(2*I249)+(3*J249)+(4*L249)+(5*M249)+(6*N249)+(7*P249)+(8*Q249)+(9*R249)+(10*T249)+(11*U249)+(12*V249))/F249</f>
        <v>7</v>
      </c>
      <c r="Y249" s="197">
        <f>S249+W249</f>
        <v>71.969696969696969</v>
      </c>
    </row>
    <row r="250" spans="1:25" x14ac:dyDescent="0.25">
      <c r="A250" s="58"/>
      <c r="B250" s="152" t="s">
        <v>70</v>
      </c>
      <c r="C250" s="195" t="s">
        <v>109</v>
      </c>
      <c r="D250" s="194">
        <v>11</v>
      </c>
      <c r="E250" s="292">
        <v>11</v>
      </c>
      <c r="F250" s="51">
        <f>H250+I250+J250+L250+M250+N250+P250+Q250+R250+T250+U250+V250</f>
        <v>11</v>
      </c>
      <c r="G250" s="210" t="s">
        <v>39</v>
      </c>
      <c r="H250" s="292"/>
      <c r="I250" s="292"/>
      <c r="J250" s="293">
        <v>1</v>
      </c>
      <c r="K250" s="294">
        <f>SUM(H250:J250)*100/F250</f>
        <v>9.0909090909090917</v>
      </c>
      <c r="L250" s="295">
        <v>1</v>
      </c>
      <c r="M250" s="295">
        <v>4</v>
      </c>
      <c r="N250" s="296">
        <v>1</v>
      </c>
      <c r="O250" s="294">
        <f>SUM(L250:N250)*100/F250</f>
        <v>54.545454545454547</v>
      </c>
      <c r="P250" s="295">
        <v>2</v>
      </c>
      <c r="Q250" s="295">
        <v>1</v>
      </c>
      <c r="R250" s="296">
        <v>1</v>
      </c>
      <c r="S250" s="294">
        <f>SUM(P250:R250)*100/F250</f>
        <v>36.363636363636367</v>
      </c>
      <c r="T250" s="295"/>
      <c r="U250" s="295"/>
      <c r="V250" s="28"/>
      <c r="W250" s="43">
        <f>SUM(T250:V250)*100/F249</f>
        <v>0</v>
      </c>
      <c r="X250" s="196">
        <f>((1*H250)+(2*I250)+(3*J250)+(4*L250)+(5*M250)+(6*N250)+(7*P250)+(8*Q250)+(9*R250)+(10*T250)+(11*U250)+(12*V250))/F250</f>
        <v>5.8181818181818183</v>
      </c>
      <c r="Y250" s="197">
        <f>S250+W250</f>
        <v>36.363636363636367</v>
      </c>
    </row>
    <row r="251" spans="1:25" x14ac:dyDescent="0.25">
      <c r="A251" s="58"/>
      <c r="B251" s="64"/>
      <c r="C251" s="37"/>
      <c r="D251" s="61"/>
      <c r="E251" s="296"/>
      <c r="F251" s="69"/>
      <c r="G251" s="65"/>
      <c r="H251" s="301"/>
      <c r="I251" s="301"/>
      <c r="J251" s="301"/>
      <c r="K251" s="300"/>
      <c r="L251" s="301"/>
      <c r="M251" s="301"/>
      <c r="N251" s="301"/>
      <c r="O251" s="300"/>
      <c r="P251" s="301"/>
      <c r="Q251" s="301"/>
      <c r="R251" s="301"/>
      <c r="S251" s="300"/>
      <c r="T251" s="301"/>
      <c r="U251" s="301"/>
      <c r="V251" s="66"/>
      <c r="W251" s="60"/>
      <c r="X251" s="124">
        <f>X250-X249</f>
        <v>-1.1818181818181817</v>
      </c>
      <c r="Y251" s="124">
        <f>Y250-Y249</f>
        <v>-35.606060606060602</v>
      </c>
    </row>
    <row r="252" spans="1:25" x14ac:dyDescent="0.25">
      <c r="A252" s="58"/>
      <c r="B252" s="126" t="s">
        <v>70</v>
      </c>
      <c r="C252" s="73" t="s">
        <v>89</v>
      </c>
      <c r="D252" s="74">
        <v>8</v>
      </c>
      <c r="E252" s="316">
        <v>11</v>
      </c>
      <c r="F252" s="129">
        <f>H252+I252+J252+L252+M252+N252+P252+Q252+R252+T252+U252+V252</f>
        <v>11</v>
      </c>
      <c r="G252" s="77" t="s">
        <v>39</v>
      </c>
      <c r="H252" s="303"/>
      <c r="I252" s="303"/>
      <c r="J252" s="303">
        <v>3</v>
      </c>
      <c r="K252" s="304">
        <f>SUM(H252:J252)*100/F252</f>
        <v>27.272727272727273</v>
      </c>
      <c r="L252" s="303"/>
      <c r="M252" s="303">
        <v>3</v>
      </c>
      <c r="N252" s="303"/>
      <c r="O252" s="303">
        <f>SUM(L252:N252)*100/F252</f>
        <v>27.272727272727273</v>
      </c>
      <c r="P252" s="303"/>
      <c r="Q252" s="303">
        <v>3</v>
      </c>
      <c r="R252" s="303"/>
      <c r="S252" s="304">
        <f>SUM(P252:R252)*100/F252</f>
        <v>27.272727272727273</v>
      </c>
      <c r="T252" s="303">
        <v>2</v>
      </c>
      <c r="U252" s="303"/>
      <c r="V252" s="108"/>
      <c r="W252" s="111">
        <f>SUM(T252:V252)*100/F252</f>
        <v>18.181818181818183</v>
      </c>
      <c r="X252" s="120">
        <f>((1*H252)+(2*I252)+(3*J252)+(4*L252)+(5*M252)+(6*N252)+(7*P252)+(8*Q252)+(9*R252)+(10*T252)+(11*U252)+(12*V252))/F252</f>
        <v>6.1818181818181817</v>
      </c>
      <c r="Y252" s="121">
        <f>S252+W252</f>
        <v>45.454545454545453</v>
      </c>
    </row>
    <row r="253" spans="1:25" x14ac:dyDescent="0.25">
      <c r="A253" s="58"/>
      <c r="B253" s="64" t="s">
        <v>70</v>
      </c>
      <c r="C253" s="37" t="s">
        <v>20</v>
      </c>
      <c r="D253" s="58">
        <v>9</v>
      </c>
      <c r="E253" s="293">
        <v>11</v>
      </c>
      <c r="F253" s="59">
        <f>H253+I253+J253+L253+M253+N253+P253+Q253+R253+T253+U253+V253</f>
        <v>11</v>
      </c>
      <c r="G253" s="64" t="s">
        <v>39</v>
      </c>
      <c r="H253" s="301"/>
      <c r="I253" s="301"/>
      <c r="J253" s="301"/>
      <c r="K253" s="300">
        <f>SUM(H253:J253)*100/E253</f>
        <v>0</v>
      </c>
      <c r="L253" s="301">
        <v>3</v>
      </c>
      <c r="M253" s="301"/>
      <c r="N253" s="301">
        <v>2</v>
      </c>
      <c r="O253" s="300">
        <f>SUM(L253:N253)*100/E253</f>
        <v>45.454545454545453</v>
      </c>
      <c r="P253" s="301">
        <v>3</v>
      </c>
      <c r="Q253" s="301"/>
      <c r="R253" s="301">
        <v>2</v>
      </c>
      <c r="S253" s="300">
        <f>SUM(P253:R253)*100/E253</f>
        <v>45.454545454545453</v>
      </c>
      <c r="T253" s="301">
        <v>1</v>
      </c>
      <c r="U253" s="301"/>
      <c r="V253" s="66"/>
      <c r="W253" s="60">
        <f>SUM(T253:V253)*100/E253</f>
        <v>9.0909090909090917</v>
      </c>
      <c r="X253" s="62">
        <f>((1*H253)+(2*I253)+(3*J253)+(4*L253)+(5*M253)+(6*N253)+(7*P253)+(8*Q253)+(9*R253)+(10*T253)+(11*U253)+(12*V253))/F253</f>
        <v>6.6363636363636367</v>
      </c>
      <c r="Y253" s="63">
        <f>S253+W253</f>
        <v>54.545454545454547</v>
      </c>
    </row>
    <row r="254" spans="1:25" x14ac:dyDescent="0.25">
      <c r="A254" s="58"/>
      <c r="B254" s="152" t="s">
        <v>70</v>
      </c>
      <c r="C254" s="140" t="s">
        <v>99</v>
      </c>
      <c r="D254" s="158">
        <v>10</v>
      </c>
      <c r="E254" s="298">
        <v>10</v>
      </c>
      <c r="F254" s="59">
        <f>H254+I254+J254+L254+M254+N254+P254+Q254+R254+T254+U254+V254</f>
        <v>10</v>
      </c>
      <c r="G254" s="152" t="s">
        <v>39</v>
      </c>
      <c r="H254" s="302"/>
      <c r="I254" s="302"/>
      <c r="J254" s="302">
        <v>1</v>
      </c>
      <c r="K254" s="299">
        <f>SUM(H254:J254)*100/E254</f>
        <v>10</v>
      </c>
      <c r="L254" s="302">
        <v>2</v>
      </c>
      <c r="M254" s="302">
        <v>2</v>
      </c>
      <c r="N254" s="302"/>
      <c r="O254" s="299">
        <f>SUM(L254:N254)*100/E254</f>
        <v>40</v>
      </c>
      <c r="P254" s="302">
        <v>2</v>
      </c>
      <c r="Q254" s="302"/>
      <c r="R254" s="302">
        <v>2</v>
      </c>
      <c r="S254" s="299">
        <f>SUM(P254:R254)*100/E254</f>
        <v>40</v>
      </c>
      <c r="T254" s="302">
        <v>1</v>
      </c>
      <c r="U254" s="302"/>
      <c r="V254" s="159"/>
      <c r="W254" s="160">
        <f>SUM(T254:V254)*100/E254</f>
        <v>10</v>
      </c>
      <c r="X254" s="155">
        <f>((1*H254)+(2*I254)+(3*J254)+(4*L254)+(5*M254)+(6*N254)+(7*P254)+(8*Q254)+(9*R254)+(10*T254)+(11*U254)+(12*V254))/F254</f>
        <v>6.3</v>
      </c>
      <c r="Y254" s="156">
        <f>S254+W254</f>
        <v>50</v>
      </c>
    </row>
    <row r="255" spans="1:25" x14ac:dyDescent="0.25">
      <c r="A255" s="58"/>
      <c r="B255" s="152" t="s">
        <v>70</v>
      </c>
      <c r="C255" s="195" t="s">
        <v>105</v>
      </c>
      <c r="D255" s="194">
        <v>11</v>
      </c>
      <c r="E255" s="292">
        <v>10</v>
      </c>
      <c r="F255" s="51">
        <f>H255+I255+J255+L255+M255+N255+P255+Q255+R255+T255+U255+V255</f>
        <v>10</v>
      </c>
      <c r="G255" s="210" t="s">
        <v>39</v>
      </c>
      <c r="H255" s="292"/>
      <c r="I255" s="292"/>
      <c r="J255" s="293">
        <v>1</v>
      </c>
      <c r="K255" s="294">
        <f>SUM(H255:J255)*100/F255</f>
        <v>10</v>
      </c>
      <c r="L255" s="295">
        <v>2</v>
      </c>
      <c r="M255" s="295"/>
      <c r="N255" s="296"/>
      <c r="O255" s="294">
        <f>SUM(L255:N255)*100/F255</f>
        <v>20</v>
      </c>
      <c r="P255" s="295">
        <v>2</v>
      </c>
      <c r="Q255" s="295">
        <v>2</v>
      </c>
      <c r="R255" s="296">
        <v>2</v>
      </c>
      <c r="S255" s="294">
        <f>SUM(P255:R255)*100/F255</f>
        <v>60</v>
      </c>
      <c r="T255" s="295">
        <v>1</v>
      </c>
      <c r="U255" s="295"/>
      <c r="V255" s="28"/>
      <c r="W255" s="43">
        <f>SUM(T255:V255)*100/F254</f>
        <v>10</v>
      </c>
      <c r="X255" s="196">
        <f>((1*H255)+(2*I255)+(3*J255)+(4*L255)+(5*M255)+(6*N255)+(7*P255)+(8*Q255)+(9*R255)+(10*T255)+(11*U255)+(12*V255))/F255</f>
        <v>6.9</v>
      </c>
      <c r="Y255" s="197">
        <f>S255+W255</f>
        <v>70</v>
      </c>
    </row>
    <row r="256" spans="1:25" x14ac:dyDescent="0.25">
      <c r="A256" s="58"/>
      <c r="B256" s="64"/>
      <c r="C256" s="37"/>
      <c r="D256" s="61"/>
      <c r="E256" s="296"/>
      <c r="F256" s="69"/>
      <c r="G256" s="65"/>
      <c r="H256" s="301"/>
      <c r="I256" s="301"/>
      <c r="J256" s="301"/>
      <c r="K256" s="300"/>
      <c r="L256" s="301"/>
      <c r="M256" s="301"/>
      <c r="N256" s="301"/>
      <c r="O256" s="300"/>
      <c r="P256" s="301"/>
      <c r="Q256" s="301"/>
      <c r="R256" s="301"/>
      <c r="S256" s="300"/>
      <c r="T256" s="301"/>
      <c r="U256" s="301"/>
      <c r="V256" s="66"/>
      <c r="W256" s="60"/>
      <c r="X256" s="124">
        <f>X255-X254</f>
        <v>0.60000000000000053</v>
      </c>
      <c r="Y256" s="124">
        <f>Y255-Y254</f>
        <v>20</v>
      </c>
    </row>
    <row r="257" spans="1:25" x14ac:dyDescent="0.25">
      <c r="A257" s="58"/>
      <c r="B257" s="152" t="s">
        <v>70</v>
      </c>
      <c r="C257" s="140" t="s">
        <v>99</v>
      </c>
      <c r="D257" s="158">
        <v>11</v>
      </c>
      <c r="E257" s="298">
        <v>7</v>
      </c>
      <c r="F257" s="59">
        <f>H257+I257+J257+L257+M257+N257+P257+Q257+R257+T257+U257+V257</f>
        <v>7</v>
      </c>
      <c r="G257" s="152" t="s">
        <v>39</v>
      </c>
      <c r="H257" s="302"/>
      <c r="I257" s="302">
        <v>1</v>
      </c>
      <c r="J257" s="302">
        <v>4</v>
      </c>
      <c r="K257" s="299">
        <f>SUM(H257:J257)*100/E257</f>
        <v>71.428571428571431</v>
      </c>
      <c r="L257" s="302"/>
      <c r="M257" s="302"/>
      <c r="N257" s="302"/>
      <c r="O257" s="299">
        <f>SUM(L257:N257)*100/E257</f>
        <v>0</v>
      </c>
      <c r="P257" s="302">
        <v>2</v>
      </c>
      <c r="Q257" s="302"/>
      <c r="R257" s="302"/>
      <c r="S257" s="299">
        <f>SUM(P257:R257)*100/E257</f>
        <v>28.571428571428573</v>
      </c>
      <c r="T257" s="302"/>
      <c r="U257" s="302"/>
      <c r="V257" s="159"/>
      <c r="W257" s="160">
        <f>SUM(T257:V257)*100/E257</f>
        <v>0</v>
      </c>
      <c r="X257" s="155">
        <f>((1*H257)+(2*I257)+(3*J257)+(4*L257)+(5*M257)+(6*N257)+(7*P257)+(8*Q257)+(9*R257)+(10*T257)+(11*U257)+(12*V257))/F257</f>
        <v>4</v>
      </c>
      <c r="Y257" s="156">
        <f>S257+W257</f>
        <v>28.571428571428573</v>
      </c>
    </row>
    <row r="258" spans="1:25" x14ac:dyDescent="0.25">
      <c r="A258" s="58"/>
      <c r="B258" s="64"/>
      <c r="C258" s="37"/>
      <c r="D258" s="58"/>
      <c r="E258" s="293"/>
      <c r="F258" s="118"/>
      <c r="G258" s="64"/>
      <c r="H258" s="301"/>
      <c r="I258" s="301"/>
      <c r="J258" s="301"/>
      <c r="K258" s="300"/>
      <c r="L258" s="301"/>
      <c r="M258" s="301"/>
      <c r="N258" s="301"/>
      <c r="O258" s="300"/>
      <c r="P258" s="301"/>
      <c r="Q258" s="301"/>
      <c r="R258" s="301"/>
      <c r="S258" s="300"/>
      <c r="T258" s="301"/>
      <c r="U258" s="301"/>
      <c r="V258" s="66"/>
      <c r="W258" s="60"/>
      <c r="X258" s="62"/>
      <c r="Y258" s="62"/>
    </row>
    <row r="259" spans="1:25" x14ac:dyDescent="0.25">
      <c r="A259" s="58"/>
      <c r="B259" s="64"/>
      <c r="C259" s="140" t="s">
        <v>99</v>
      </c>
      <c r="D259" s="58"/>
      <c r="E259" s="293"/>
      <c r="F259" s="118"/>
      <c r="G259" s="153" t="s">
        <v>39</v>
      </c>
      <c r="H259" s="301"/>
      <c r="I259" s="301"/>
      <c r="J259" s="301"/>
      <c r="K259" s="300"/>
      <c r="L259" s="301"/>
      <c r="M259" s="301"/>
      <c r="N259" s="301"/>
      <c r="O259" s="300"/>
      <c r="P259" s="301"/>
      <c r="Q259" s="301"/>
      <c r="R259" s="301"/>
      <c r="S259" s="300"/>
      <c r="T259" s="301"/>
      <c r="U259" s="301"/>
      <c r="V259" s="66"/>
      <c r="W259" s="60"/>
      <c r="X259" s="155">
        <f>AVERAGE(X257,X254,X248,X241,X234,X227,X220,X213,X207,X201)</f>
        <v>6.7067261904761892</v>
      </c>
      <c r="Y259" s="155">
        <f>AVERAGE(Y257,Y254,Y248,Y241,Y234,Y227,Y220,Y213,Y207,Y201)</f>
        <v>60.089285714285708</v>
      </c>
    </row>
    <row r="260" spans="1:25" x14ac:dyDescent="0.25">
      <c r="A260" s="58"/>
      <c r="B260" s="64"/>
      <c r="C260" s="195" t="s">
        <v>105</v>
      </c>
      <c r="D260" s="61"/>
      <c r="E260" s="296"/>
      <c r="F260" s="69"/>
      <c r="G260" s="210" t="s">
        <v>39</v>
      </c>
      <c r="H260" s="301"/>
      <c r="I260" s="301"/>
      <c r="J260" s="301"/>
      <c r="K260" s="300"/>
      <c r="L260" s="301"/>
      <c r="M260" s="301"/>
      <c r="N260" s="301"/>
      <c r="O260" s="300"/>
      <c r="P260" s="301"/>
      <c r="Q260" s="301"/>
      <c r="R260" s="301"/>
      <c r="S260" s="300"/>
      <c r="T260" s="301"/>
      <c r="U260" s="301"/>
      <c r="V260" s="11"/>
      <c r="W260" s="60"/>
      <c r="X260" s="213">
        <f>AVERAGE(X255,X249,X242,X235,X228,X221,X214,X208,X202,X197)</f>
        <v>6.9846965452847813</v>
      </c>
      <c r="Y260" s="155">
        <f>AVERAGE(Y255,Y249,Y242,Y235,Y228,Y221,Y214,Y208,Y202,Y197)</f>
        <v>65.947436550377731</v>
      </c>
    </row>
    <row r="261" spans="1:25" x14ac:dyDescent="0.25">
      <c r="A261" s="58"/>
      <c r="B261" s="64"/>
      <c r="C261" s="195" t="s">
        <v>109</v>
      </c>
      <c r="D261" s="61"/>
      <c r="E261" s="296"/>
      <c r="F261" s="69"/>
      <c r="G261" s="210" t="s">
        <v>39</v>
      </c>
      <c r="H261" s="301"/>
      <c r="I261" s="301"/>
      <c r="J261" s="301"/>
      <c r="K261" s="300"/>
      <c r="L261" s="301"/>
      <c r="M261" s="301"/>
      <c r="N261" s="301"/>
      <c r="O261" s="300"/>
      <c r="P261" s="301"/>
      <c r="Q261" s="301"/>
      <c r="R261" s="301"/>
      <c r="S261" s="300"/>
      <c r="T261" s="301"/>
      <c r="U261" s="301"/>
      <c r="V261" s="11"/>
      <c r="W261" s="60"/>
      <c r="X261" s="213">
        <f>AVERAGE(X250,X243,X236,X229,X222,X215,X209,X203,X198)</f>
        <v>5.9907539241725081</v>
      </c>
      <c r="Y261" s="155">
        <f>AVERAGE(Y250,Y243,Y236,Y229,Y222,Y215,Y209,Y203,Y198)</f>
        <v>49.84760937020102</v>
      </c>
    </row>
    <row r="262" spans="1:25" x14ac:dyDescent="0.25">
      <c r="A262" s="58"/>
      <c r="B262" s="64"/>
      <c r="C262" s="195" t="s">
        <v>119</v>
      </c>
      <c r="D262" s="61"/>
      <c r="E262" s="296"/>
      <c r="F262" s="69"/>
      <c r="G262" s="210" t="s">
        <v>39</v>
      </c>
      <c r="H262" s="301"/>
      <c r="I262" s="301"/>
      <c r="J262" s="301"/>
      <c r="K262" s="300"/>
      <c r="L262" s="301"/>
      <c r="M262" s="301"/>
      <c r="N262" s="301"/>
      <c r="O262" s="300"/>
      <c r="P262" s="301"/>
      <c r="Q262" s="301"/>
      <c r="R262" s="301"/>
      <c r="S262" s="300"/>
      <c r="T262" s="301"/>
      <c r="U262" s="301"/>
      <c r="V262" s="11"/>
      <c r="W262" s="60"/>
      <c r="X262" s="213">
        <v>5.9</v>
      </c>
      <c r="Y262" s="155">
        <v>46.2</v>
      </c>
    </row>
    <row r="263" spans="1:25" x14ac:dyDescent="0.25">
      <c r="A263" s="58"/>
      <c r="B263" s="64"/>
      <c r="C263" s="208"/>
      <c r="D263" s="61"/>
      <c r="E263" s="296"/>
      <c r="F263" s="69"/>
      <c r="G263" s="40"/>
      <c r="H263" s="301"/>
      <c r="I263" s="301"/>
      <c r="J263" s="301"/>
      <c r="K263" s="300"/>
      <c r="L263" s="301"/>
      <c r="M263" s="301"/>
      <c r="N263" s="301"/>
      <c r="O263" s="300"/>
      <c r="P263" s="301"/>
      <c r="Q263" s="301"/>
      <c r="R263" s="301"/>
      <c r="S263" s="300"/>
      <c r="T263" s="301"/>
      <c r="U263" s="301"/>
      <c r="V263" s="11"/>
      <c r="W263" s="60"/>
      <c r="X263" s="124">
        <f>X262-X261</f>
        <v>-9.0753924172507716E-2</v>
      </c>
      <c r="Y263" s="124">
        <f>Y262-Y261</f>
        <v>-3.6476093702010175</v>
      </c>
    </row>
    <row r="264" spans="1:25" x14ac:dyDescent="0.25">
      <c r="A264" s="58"/>
      <c r="B264" s="126" t="s">
        <v>71</v>
      </c>
      <c r="C264" s="73" t="s">
        <v>89</v>
      </c>
      <c r="D264" s="74">
        <v>5</v>
      </c>
      <c r="E264" s="312">
        <v>15</v>
      </c>
      <c r="F264" s="59">
        <f>H264+I264+J264+L264+M264+N264+P264+Q264+R264+T264+U264+V264</f>
        <v>15</v>
      </c>
      <c r="G264" s="77" t="s">
        <v>40</v>
      </c>
      <c r="H264" s="303"/>
      <c r="I264" s="303">
        <v>1</v>
      </c>
      <c r="J264" s="303">
        <v>2</v>
      </c>
      <c r="K264" s="304">
        <f>SUM(H264:J264)*100/F264</f>
        <v>20</v>
      </c>
      <c r="L264" s="303"/>
      <c r="M264" s="303"/>
      <c r="N264" s="303"/>
      <c r="O264" s="304">
        <f>SUM(L264:N264)*100/F264</f>
        <v>0</v>
      </c>
      <c r="P264" s="303">
        <v>1</v>
      </c>
      <c r="Q264" s="303">
        <v>1</v>
      </c>
      <c r="R264" s="303">
        <v>4</v>
      </c>
      <c r="S264" s="304">
        <f>SUM(P264:R264)*100/F264</f>
        <v>40</v>
      </c>
      <c r="T264" s="303">
        <v>4</v>
      </c>
      <c r="U264" s="303">
        <v>2</v>
      </c>
      <c r="V264" s="108"/>
      <c r="W264" s="111">
        <f>SUM(T264:V264)*100/F264</f>
        <v>40</v>
      </c>
      <c r="X264" s="120">
        <f>((1*H264)+(2*I264)+(3*J264)+(4*L264)+(5*M264)+(6*N264)+(7*P264)+(8*Q264)+(9*R264)+(10*T264)+(11*U264)+(12*V264))/F264</f>
        <v>8.0666666666666664</v>
      </c>
      <c r="Y264" s="121">
        <f>S264+W264</f>
        <v>80</v>
      </c>
    </row>
    <row r="265" spans="1:25" x14ac:dyDescent="0.25">
      <c r="A265" s="58"/>
      <c r="B265" s="64" t="s">
        <v>60</v>
      </c>
      <c r="C265" s="37" t="s">
        <v>20</v>
      </c>
      <c r="D265" s="58">
        <v>5</v>
      </c>
      <c r="E265" s="293">
        <v>14</v>
      </c>
      <c r="F265" s="59">
        <f>H265+I265+J265+L265+M265+N265+P265+Q265+R265+T265+U265+V265</f>
        <v>14</v>
      </c>
      <c r="G265" s="64" t="s">
        <v>40</v>
      </c>
      <c r="H265" s="301"/>
      <c r="I265" s="301">
        <v>2</v>
      </c>
      <c r="J265" s="301">
        <v>1</v>
      </c>
      <c r="K265" s="300">
        <f>SUM(H265:J265)*100/E265</f>
        <v>21.428571428571427</v>
      </c>
      <c r="L265" s="301">
        <v>1</v>
      </c>
      <c r="M265" s="301"/>
      <c r="N265" s="301">
        <v>2</v>
      </c>
      <c r="O265" s="300">
        <f>SUM(L265:N265)*100/E265</f>
        <v>21.428571428571427</v>
      </c>
      <c r="P265" s="301">
        <v>5</v>
      </c>
      <c r="Q265" s="301"/>
      <c r="R265" s="301">
        <v>2</v>
      </c>
      <c r="S265" s="300">
        <f>SUM(P265:R265)*100/E265</f>
        <v>50</v>
      </c>
      <c r="T265" s="301"/>
      <c r="U265" s="301">
        <v>1</v>
      </c>
      <c r="V265" s="66"/>
      <c r="W265" s="60">
        <f>SUM(T265:V265)*100/E265</f>
        <v>7.1428571428571432</v>
      </c>
      <c r="X265" s="62">
        <f>((1*H265)+(2*I265)+(3*J265)+(4*L265)+(5*M265)+(6*N265)+(7*P265)+(8*Q265)+(9*R265)+(10*T265)+(11*U265)+(12*V265))/F265</f>
        <v>6.2142857142857144</v>
      </c>
      <c r="Y265" s="63">
        <f>S265+W265</f>
        <v>57.142857142857146</v>
      </c>
    </row>
    <row r="266" spans="1:25" x14ac:dyDescent="0.25">
      <c r="A266" s="58"/>
      <c r="B266" s="152" t="s">
        <v>60</v>
      </c>
      <c r="C266" s="140" t="s">
        <v>99</v>
      </c>
      <c r="D266" s="158">
        <v>5</v>
      </c>
      <c r="E266" s="298">
        <v>16</v>
      </c>
      <c r="F266" s="59">
        <f>H266+I266+J266+L266+M266+N266+P266+Q266+R266+T266+U266+V266</f>
        <v>16</v>
      </c>
      <c r="G266" s="152" t="s">
        <v>40</v>
      </c>
      <c r="H266" s="302"/>
      <c r="I266" s="302"/>
      <c r="J266" s="302"/>
      <c r="K266" s="299">
        <f>SUM(H266:J266)*100/E266</f>
        <v>0</v>
      </c>
      <c r="L266" s="302"/>
      <c r="M266" s="302">
        <v>1</v>
      </c>
      <c r="N266" s="302"/>
      <c r="O266" s="299">
        <f>SUM(L266:N266)*100/E266</f>
        <v>6.25</v>
      </c>
      <c r="P266" s="302">
        <v>1</v>
      </c>
      <c r="Q266" s="302">
        <v>5</v>
      </c>
      <c r="R266" s="302">
        <v>1</v>
      </c>
      <c r="S266" s="299">
        <f>SUM(P266:R266)*100/E266</f>
        <v>43.75</v>
      </c>
      <c r="T266" s="302">
        <v>5</v>
      </c>
      <c r="U266" s="302">
        <v>3</v>
      </c>
      <c r="V266" s="159"/>
      <c r="W266" s="160">
        <f>SUM(T266:V266)*100/E266</f>
        <v>50</v>
      </c>
      <c r="X266" s="155">
        <f>((1*H266)+(2*I266)+(3*J266)+(4*L266)+(5*M266)+(6*N266)+(7*P266)+(8*Q266)+(9*R266)+(10*T266)+(11*U266)+(12*V266))/F266</f>
        <v>9</v>
      </c>
      <c r="Y266" s="156">
        <f>S266+W266</f>
        <v>93.75</v>
      </c>
    </row>
    <row r="267" spans="1:25" x14ac:dyDescent="0.25">
      <c r="A267" s="58"/>
      <c r="B267" s="275" t="s">
        <v>107</v>
      </c>
      <c r="C267" s="195" t="s">
        <v>105</v>
      </c>
      <c r="D267" s="194">
        <v>5</v>
      </c>
      <c r="E267" s="292">
        <v>10</v>
      </c>
      <c r="F267" s="51">
        <f t="shared" ref="F267:F272" si="44">H267+I267+J267+L267+M267+N267+P267+Q267+R267+T267+U267+V267</f>
        <v>10</v>
      </c>
      <c r="G267" s="214" t="s">
        <v>40</v>
      </c>
      <c r="H267" s="292"/>
      <c r="I267" s="292"/>
      <c r="J267" s="293">
        <v>1</v>
      </c>
      <c r="K267" s="294">
        <f t="shared" ref="K267:K272" si="45">SUM(H267:J267)*100/F267</f>
        <v>10</v>
      </c>
      <c r="L267" s="295"/>
      <c r="M267" s="295">
        <v>1</v>
      </c>
      <c r="N267" s="296"/>
      <c r="O267" s="294">
        <f t="shared" ref="O267:O272" si="46">SUM(L267:N267)*100/F267</f>
        <v>10</v>
      </c>
      <c r="P267" s="295">
        <v>1</v>
      </c>
      <c r="Q267" s="295">
        <v>2</v>
      </c>
      <c r="R267" s="296">
        <v>1</v>
      </c>
      <c r="S267" s="294">
        <f t="shared" ref="S267:S272" si="47">SUM(P267:R267)*100/F267</f>
        <v>40</v>
      </c>
      <c r="T267" s="295">
        <v>4</v>
      </c>
      <c r="U267" s="295"/>
      <c r="V267" s="28"/>
      <c r="W267" s="43">
        <f t="shared" ref="W267:W272" si="48">SUM(T267:V267)*100/F267</f>
        <v>40</v>
      </c>
      <c r="X267" s="196">
        <f t="shared" ref="X267:X272" si="49">((1*H267)+(2*I267)+(3*J267)+(4*L267)+(5*M267)+(6*N267)+(7*P267)+(8*Q267)+(9*R267)+(10*T267)+(11*U267)+(12*V267))/F267</f>
        <v>8</v>
      </c>
      <c r="Y267" s="197">
        <f t="shared" ref="Y267:Y272" si="50">S267+W267</f>
        <v>80</v>
      </c>
    </row>
    <row r="268" spans="1:25" x14ac:dyDescent="0.25">
      <c r="A268" s="58"/>
      <c r="B268" s="275" t="s">
        <v>107</v>
      </c>
      <c r="C268" s="195" t="s">
        <v>109</v>
      </c>
      <c r="D268" s="194">
        <v>5</v>
      </c>
      <c r="E268" s="292">
        <v>23</v>
      </c>
      <c r="F268" s="51">
        <f t="shared" si="44"/>
        <v>23</v>
      </c>
      <c r="G268" s="214" t="s">
        <v>40</v>
      </c>
      <c r="H268" s="292"/>
      <c r="I268" s="292"/>
      <c r="J268" s="293"/>
      <c r="K268" s="294">
        <f t="shared" si="45"/>
        <v>0</v>
      </c>
      <c r="L268" s="295">
        <v>1</v>
      </c>
      <c r="M268" s="295">
        <v>1</v>
      </c>
      <c r="N268" s="296">
        <v>1</v>
      </c>
      <c r="O268" s="294">
        <f t="shared" si="46"/>
        <v>13.043478260869565</v>
      </c>
      <c r="P268" s="295">
        <v>6</v>
      </c>
      <c r="Q268" s="295">
        <v>4</v>
      </c>
      <c r="R268" s="296">
        <v>6</v>
      </c>
      <c r="S268" s="294">
        <f t="shared" si="47"/>
        <v>69.565217391304344</v>
      </c>
      <c r="T268" s="295">
        <v>4</v>
      </c>
      <c r="U268" s="295"/>
      <c r="V268" s="28"/>
      <c r="W268" s="43">
        <f t="shared" si="48"/>
        <v>17.391304347826086</v>
      </c>
      <c r="X268" s="196">
        <f t="shared" si="49"/>
        <v>7.9565217391304346</v>
      </c>
      <c r="Y268" s="197">
        <f t="shared" si="50"/>
        <v>86.956521739130437</v>
      </c>
    </row>
    <row r="269" spans="1:25" x14ac:dyDescent="0.25">
      <c r="A269" s="58"/>
      <c r="B269" s="425" t="s">
        <v>69</v>
      </c>
      <c r="C269" s="195" t="s">
        <v>119</v>
      </c>
      <c r="D269" s="194">
        <v>5</v>
      </c>
      <c r="E269" s="292">
        <v>17</v>
      </c>
      <c r="F269" s="51">
        <f t="shared" si="44"/>
        <v>17</v>
      </c>
      <c r="G269" s="214" t="s">
        <v>40</v>
      </c>
      <c r="H269" s="292"/>
      <c r="I269" s="292"/>
      <c r="J269" s="293"/>
      <c r="K269" s="294">
        <f t="shared" si="45"/>
        <v>0</v>
      </c>
      <c r="L269" s="295"/>
      <c r="M269" s="295"/>
      <c r="N269" s="296">
        <v>2</v>
      </c>
      <c r="O269" s="294">
        <f t="shared" si="46"/>
        <v>11.764705882352942</v>
      </c>
      <c r="P269" s="295">
        <v>2</v>
      </c>
      <c r="Q269" s="295">
        <v>3</v>
      </c>
      <c r="R269" s="296">
        <v>5</v>
      </c>
      <c r="S269" s="294">
        <f t="shared" si="47"/>
        <v>58.823529411764703</v>
      </c>
      <c r="T269" s="295">
        <v>4</v>
      </c>
      <c r="U269" s="295">
        <v>1</v>
      </c>
      <c r="V269" s="28"/>
      <c r="W269" s="43">
        <f t="shared" si="48"/>
        <v>29.411764705882351</v>
      </c>
      <c r="X269" s="196">
        <f t="shared" si="49"/>
        <v>8.5882352941176467</v>
      </c>
      <c r="Y269" s="197">
        <f t="shared" si="50"/>
        <v>88.235294117647058</v>
      </c>
    </row>
    <row r="270" spans="1:25" x14ac:dyDescent="0.25">
      <c r="A270" s="58"/>
      <c r="B270" s="425" t="s">
        <v>68</v>
      </c>
      <c r="C270" s="195" t="s">
        <v>119</v>
      </c>
      <c r="D270" s="194">
        <v>7</v>
      </c>
      <c r="E270" s="292">
        <v>10</v>
      </c>
      <c r="F270" s="51">
        <f t="shared" si="44"/>
        <v>10</v>
      </c>
      <c r="G270" s="214" t="s">
        <v>40</v>
      </c>
      <c r="H270" s="292"/>
      <c r="I270" s="292"/>
      <c r="J270" s="293"/>
      <c r="K270" s="294">
        <f t="shared" si="45"/>
        <v>0</v>
      </c>
      <c r="L270" s="295">
        <v>1</v>
      </c>
      <c r="M270" s="295">
        <v>2</v>
      </c>
      <c r="N270" s="296">
        <v>1</v>
      </c>
      <c r="O270" s="294">
        <f t="shared" si="46"/>
        <v>40</v>
      </c>
      <c r="P270" s="295">
        <v>2</v>
      </c>
      <c r="Q270" s="295">
        <v>2</v>
      </c>
      <c r="R270" s="296">
        <v>2</v>
      </c>
      <c r="S270" s="294">
        <f t="shared" si="47"/>
        <v>60</v>
      </c>
      <c r="T270" s="295"/>
      <c r="U270" s="295"/>
      <c r="V270" s="28"/>
      <c r="W270" s="43">
        <f t="shared" si="48"/>
        <v>0</v>
      </c>
      <c r="X270" s="196">
        <f t="shared" si="49"/>
        <v>6.8</v>
      </c>
      <c r="Y270" s="197">
        <f t="shared" si="50"/>
        <v>60</v>
      </c>
    </row>
    <row r="271" spans="1:25" x14ac:dyDescent="0.25">
      <c r="A271" s="58"/>
      <c r="B271" s="275" t="s">
        <v>107</v>
      </c>
      <c r="C271" s="195" t="s">
        <v>109</v>
      </c>
      <c r="D271" s="194">
        <v>7</v>
      </c>
      <c r="E271" s="292">
        <v>17</v>
      </c>
      <c r="F271" s="51">
        <f t="shared" si="44"/>
        <v>17</v>
      </c>
      <c r="G271" s="214" t="s">
        <v>40</v>
      </c>
      <c r="H271" s="292"/>
      <c r="I271" s="292"/>
      <c r="J271" s="293"/>
      <c r="K271" s="294">
        <f t="shared" si="45"/>
        <v>0</v>
      </c>
      <c r="L271" s="295">
        <v>3</v>
      </c>
      <c r="M271" s="295">
        <v>3</v>
      </c>
      <c r="N271" s="296">
        <v>4</v>
      </c>
      <c r="O271" s="294">
        <f t="shared" si="46"/>
        <v>58.823529411764703</v>
      </c>
      <c r="P271" s="295">
        <v>2</v>
      </c>
      <c r="Q271" s="295">
        <v>1</v>
      </c>
      <c r="R271" s="296">
        <v>1</v>
      </c>
      <c r="S271" s="294">
        <f t="shared" si="47"/>
        <v>23.529411764705884</v>
      </c>
      <c r="T271" s="295">
        <v>3</v>
      </c>
      <c r="U271" s="295"/>
      <c r="V271" s="28"/>
      <c r="W271" s="43">
        <f t="shared" si="48"/>
        <v>17.647058823529413</v>
      </c>
      <c r="X271" s="196">
        <f t="shared" si="49"/>
        <v>6.5882352941176467</v>
      </c>
      <c r="Y271" s="197">
        <f t="shared" si="50"/>
        <v>41.176470588235297</v>
      </c>
    </row>
    <row r="272" spans="1:25" x14ac:dyDescent="0.25">
      <c r="A272" s="58"/>
      <c r="B272" s="425" t="s">
        <v>71</v>
      </c>
      <c r="C272" s="195" t="s">
        <v>119</v>
      </c>
      <c r="D272" s="194">
        <v>8</v>
      </c>
      <c r="E272" s="292">
        <v>18</v>
      </c>
      <c r="F272" s="51">
        <f t="shared" si="44"/>
        <v>18</v>
      </c>
      <c r="G272" s="214" t="s">
        <v>40</v>
      </c>
      <c r="H272" s="292"/>
      <c r="I272" s="292">
        <v>1</v>
      </c>
      <c r="J272" s="293">
        <v>1</v>
      </c>
      <c r="K272" s="294">
        <f t="shared" si="45"/>
        <v>11.111111111111111</v>
      </c>
      <c r="L272" s="295">
        <v>2</v>
      </c>
      <c r="M272" s="295"/>
      <c r="N272" s="296">
        <v>3</v>
      </c>
      <c r="O272" s="294">
        <f t="shared" si="46"/>
        <v>27.777777777777779</v>
      </c>
      <c r="P272" s="295">
        <v>3</v>
      </c>
      <c r="Q272" s="295">
        <v>2</v>
      </c>
      <c r="R272" s="296">
        <v>1</v>
      </c>
      <c r="S272" s="294">
        <f t="shared" si="47"/>
        <v>33.333333333333336</v>
      </c>
      <c r="T272" s="295">
        <v>2</v>
      </c>
      <c r="U272" s="295">
        <v>3</v>
      </c>
      <c r="V272" s="28"/>
      <c r="W272" s="43">
        <f t="shared" si="48"/>
        <v>27.777777777777779</v>
      </c>
      <c r="X272" s="196">
        <f t="shared" si="49"/>
        <v>7.2222222222222223</v>
      </c>
      <c r="Y272" s="197">
        <f t="shared" si="50"/>
        <v>61.111111111111114</v>
      </c>
    </row>
    <row r="273" spans="1:25" x14ac:dyDescent="0.25">
      <c r="A273" s="58"/>
      <c r="B273" s="275"/>
      <c r="C273" s="195"/>
      <c r="D273" s="194"/>
      <c r="E273" s="292"/>
      <c r="F273" s="51"/>
      <c r="G273" s="214"/>
      <c r="H273" s="292"/>
      <c r="I273" s="292"/>
      <c r="J273" s="293"/>
      <c r="K273" s="294"/>
      <c r="L273" s="295"/>
      <c r="M273" s="295"/>
      <c r="N273" s="296"/>
      <c r="O273" s="294"/>
      <c r="P273" s="295"/>
      <c r="Q273" s="295"/>
      <c r="R273" s="296"/>
      <c r="S273" s="294"/>
      <c r="T273" s="295"/>
      <c r="U273" s="295"/>
      <c r="V273" s="28"/>
      <c r="W273" s="43"/>
      <c r="X273" s="124">
        <f>X272-X271</f>
        <v>0.63398692810457558</v>
      </c>
      <c r="Y273" s="124">
        <f>Y272-Y271</f>
        <v>19.934640522875817</v>
      </c>
    </row>
    <row r="274" spans="1:25" x14ac:dyDescent="0.25">
      <c r="A274" s="58"/>
      <c r="B274" s="275" t="s">
        <v>107</v>
      </c>
      <c r="C274" s="195" t="s">
        <v>105</v>
      </c>
      <c r="D274" s="194">
        <v>7</v>
      </c>
      <c r="E274" s="292">
        <v>14</v>
      </c>
      <c r="F274" s="51">
        <f>H274+I274+J274+L274+M274+N274+P274+Q274+R274+T274+U274+V274</f>
        <v>14</v>
      </c>
      <c r="G274" s="214" t="s">
        <v>40</v>
      </c>
      <c r="H274" s="292"/>
      <c r="I274" s="292">
        <v>2</v>
      </c>
      <c r="J274" s="293">
        <v>1</v>
      </c>
      <c r="K274" s="294">
        <f>SUM(H274:J274)*100/F274</f>
        <v>21.428571428571427</v>
      </c>
      <c r="L274" s="295"/>
      <c r="M274" s="295">
        <v>2</v>
      </c>
      <c r="N274" s="296">
        <v>2</v>
      </c>
      <c r="O274" s="294">
        <f>SUM(L274:N274)*100/F274</f>
        <v>28.571428571428573</v>
      </c>
      <c r="P274" s="295">
        <v>2</v>
      </c>
      <c r="Q274" s="295">
        <v>3</v>
      </c>
      <c r="R274" s="296">
        <v>1</v>
      </c>
      <c r="S274" s="294">
        <f>SUM(P274:R274)*100/F274</f>
        <v>42.857142857142854</v>
      </c>
      <c r="T274" s="295">
        <v>1</v>
      </c>
      <c r="U274" s="295"/>
      <c r="V274" s="28"/>
      <c r="W274" s="43">
        <f>SUM(T274:V274)*100/F267</f>
        <v>10</v>
      </c>
      <c r="X274" s="196">
        <f>((1*H274)+(2*I274)+(3*J274)+(4*L274)+(5*M274)+(6*N274)+(7*P274)+(8*Q274)+(9*R274)+(10*T274)+(11*U274)+(12*V274))/F274</f>
        <v>6.1428571428571432</v>
      </c>
      <c r="Y274" s="197">
        <f>S274+W274</f>
        <v>52.857142857142854</v>
      </c>
    </row>
    <row r="275" spans="1:25" x14ac:dyDescent="0.25">
      <c r="A275" s="58"/>
      <c r="B275" s="275" t="s">
        <v>107</v>
      </c>
      <c r="C275" s="195" t="s">
        <v>109</v>
      </c>
      <c r="D275" s="194">
        <v>8</v>
      </c>
      <c r="E275" s="292">
        <v>15</v>
      </c>
      <c r="F275" s="51">
        <f>H275+I275+J275+L275+M275+N275+P275+Q275+R275+T275+U275+V275</f>
        <v>15</v>
      </c>
      <c r="G275" s="214" t="s">
        <v>40</v>
      </c>
      <c r="H275" s="292">
        <v>1</v>
      </c>
      <c r="I275" s="292">
        <v>2</v>
      </c>
      <c r="J275" s="293">
        <v>2</v>
      </c>
      <c r="K275" s="294">
        <f>SUM(H275:J275)*100/F275</f>
        <v>33.333333333333336</v>
      </c>
      <c r="L275" s="295">
        <v>1</v>
      </c>
      <c r="M275" s="295">
        <v>3</v>
      </c>
      <c r="N275" s="296">
        <v>1</v>
      </c>
      <c r="O275" s="294">
        <f>SUM(L275:N275)*100/F275</f>
        <v>33.333333333333336</v>
      </c>
      <c r="P275" s="295"/>
      <c r="Q275" s="295">
        <v>2</v>
      </c>
      <c r="R275" s="296">
        <v>3</v>
      </c>
      <c r="S275" s="294">
        <f>SUM(P275:R275)*100/F275</f>
        <v>33.333333333333336</v>
      </c>
      <c r="T275" s="295"/>
      <c r="U275" s="295"/>
      <c r="V275" s="28"/>
      <c r="W275" s="43">
        <f>SUM(T275:V275)*100/F268</f>
        <v>0</v>
      </c>
      <c r="X275" s="196">
        <f>((1*H275)+(2*I275)+(3*J275)+(4*L275)+(5*M275)+(6*N275)+(7*P275)+(8*Q275)+(9*R275)+(10*T275)+(11*U275)+(12*V275))/F275</f>
        <v>5.2666666666666666</v>
      </c>
      <c r="Y275" s="197">
        <f>S275+W275</f>
        <v>33.333333333333336</v>
      </c>
    </row>
    <row r="276" spans="1:25" x14ac:dyDescent="0.25">
      <c r="A276" s="58"/>
      <c r="B276" s="425" t="s">
        <v>71</v>
      </c>
      <c r="C276" s="195" t="s">
        <v>119</v>
      </c>
      <c r="D276" s="194">
        <v>9</v>
      </c>
      <c r="E276" s="292">
        <v>15</v>
      </c>
      <c r="F276" s="51">
        <f>H276+I276+J276+L276+M276+N276+P276+Q276+R276+T276+U276+V276</f>
        <v>15</v>
      </c>
      <c r="G276" s="214" t="s">
        <v>40</v>
      </c>
      <c r="H276" s="292"/>
      <c r="I276" s="292"/>
      <c r="J276" s="293">
        <v>2</v>
      </c>
      <c r="K276" s="294">
        <f>SUM(H276:J276)*100/F276</f>
        <v>13.333333333333334</v>
      </c>
      <c r="L276" s="295">
        <v>3</v>
      </c>
      <c r="M276" s="295">
        <v>1</v>
      </c>
      <c r="N276" s="296"/>
      <c r="O276" s="294">
        <f>SUM(L276:N276)*100/F276</f>
        <v>26.666666666666668</v>
      </c>
      <c r="P276" s="295">
        <v>2</v>
      </c>
      <c r="Q276" s="295">
        <v>3</v>
      </c>
      <c r="R276" s="296">
        <v>3</v>
      </c>
      <c r="S276" s="294">
        <f>SUM(P276:R276)*100/F276</f>
        <v>53.333333333333336</v>
      </c>
      <c r="T276" s="295">
        <v>1</v>
      </c>
      <c r="U276" s="295"/>
      <c r="V276" s="28"/>
      <c r="W276" s="43">
        <f>SUM(T276:V276)*100/F276</f>
        <v>6.666666666666667</v>
      </c>
      <c r="X276" s="196">
        <f>((1*H276)+(2*I276)+(3*J276)+(4*L276)+(5*M276)+(6*N276)+(7*P276)+(8*Q276)+(9*R276)+(10*T276)+(11*U276)+(12*V276))/F276</f>
        <v>6.5333333333333332</v>
      </c>
      <c r="Y276" s="197">
        <f>S276+W276</f>
        <v>60</v>
      </c>
    </row>
    <row r="277" spans="1:25" x14ac:dyDescent="0.25">
      <c r="A277" s="58"/>
      <c r="B277" s="275"/>
      <c r="C277" s="195"/>
      <c r="D277" s="194"/>
      <c r="E277" s="292"/>
      <c r="F277" s="51"/>
      <c r="G277" s="214"/>
      <c r="H277" s="292"/>
      <c r="I277" s="292"/>
      <c r="J277" s="293"/>
      <c r="K277" s="294"/>
      <c r="L277" s="295"/>
      <c r="M277" s="295"/>
      <c r="N277" s="296"/>
      <c r="O277" s="294"/>
      <c r="P277" s="295"/>
      <c r="Q277" s="295"/>
      <c r="R277" s="296"/>
      <c r="S277" s="294"/>
      <c r="T277" s="295"/>
      <c r="U277" s="295"/>
      <c r="V277" s="28"/>
      <c r="W277" s="43"/>
      <c r="X277" s="124">
        <f>X276-X275</f>
        <v>1.2666666666666666</v>
      </c>
      <c r="Y277" s="124">
        <f>Y276-Y275</f>
        <v>26.666666666666664</v>
      </c>
    </row>
    <row r="278" spans="1:25" x14ac:dyDescent="0.25">
      <c r="A278" s="58"/>
      <c r="B278" s="152" t="s">
        <v>68</v>
      </c>
      <c r="C278" s="140" t="s">
        <v>99</v>
      </c>
      <c r="D278" s="158">
        <v>7</v>
      </c>
      <c r="E278" s="298">
        <v>14</v>
      </c>
      <c r="F278" s="59">
        <f>H278+I278+J278+L278+M278+N278+P278+Q278+R278+T278+U278+V278</f>
        <v>14</v>
      </c>
      <c r="G278" s="152" t="s">
        <v>40</v>
      </c>
      <c r="H278" s="302"/>
      <c r="I278" s="302"/>
      <c r="J278" s="302"/>
      <c r="K278" s="299">
        <f>SUM(H278:J278)*100/E278</f>
        <v>0</v>
      </c>
      <c r="L278" s="302">
        <v>3</v>
      </c>
      <c r="M278" s="302">
        <v>1</v>
      </c>
      <c r="N278" s="302">
        <v>3</v>
      </c>
      <c r="O278" s="299">
        <f>SUM(L278:N278)*100/E278</f>
        <v>50</v>
      </c>
      <c r="P278" s="302"/>
      <c r="Q278" s="302">
        <v>3</v>
      </c>
      <c r="R278" s="302">
        <v>2</v>
      </c>
      <c r="S278" s="299">
        <f>SUM(P278:R278)*100/E278</f>
        <v>35.714285714285715</v>
      </c>
      <c r="T278" s="302">
        <v>2</v>
      </c>
      <c r="U278" s="302"/>
      <c r="V278" s="159"/>
      <c r="W278" s="160">
        <f>SUM(T278:V278)*100/E278</f>
        <v>14.285714285714286</v>
      </c>
      <c r="X278" s="155">
        <f>((1*H278)+(2*I278)+(3*J278)+(4*L278)+(5*M278)+(6*N278)+(7*P278)+(8*Q278)+(9*R278)+(10*T278)+(11*U278)+(12*V278))/F278</f>
        <v>6.9285714285714288</v>
      </c>
      <c r="Y278" s="156">
        <f>S278+W278</f>
        <v>50</v>
      </c>
    </row>
    <row r="279" spans="1:25" x14ac:dyDescent="0.25">
      <c r="A279" s="58"/>
      <c r="B279" s="276" t="s">
        <v>107</v>
      </c>
      <c r="C279" s="195" t="s">
        <v>105</v>
      </c>
      <c r="D279" s="194">
        <v>8</v>
      </c>
      <c r="E279" s="292">
        <v>14</v>
      </c>
      <c r="F279" s="51">
        <f>H279+I279+J279+L279+M279+N279+P279+Q279+R279+T279+U279+V279</f>
        <v>14</v>
      </c>
      <c r="G279" s="214" t="s">
        <v>40</v>
      </c>
      <c r="H279" s="292"/>
      <c r="I279" s="292">
        <v>1</v>
      </c>
      <c r="J279" s="293">
        <v>1</v>
      </c>
      <c r="K279" s="294">
        <f>SUM(H279:J279)*100/F279</f>
        <v>14.285714285714286</v>
      </c>
      <c r="L279" s="295">
        <v>2</v>
      </c>
      <c r="M279" s="295">
        <v>1</v>
      </c>
      <c r="N279" s="296">
        <v>1</v>
      </c>
      <c r="O279" s="294">
        <f>SUM(L279:N279)*100/F279</f>
        <v>28.571428571428573</v>
      </c>
      <c r="P279" s="295">
        <v>1</v>
      </c>
      <c r="Q279" s="295">
        <v>3</v>
      </c>
      <c r="R279" s="296">
        <v>1</v>
      </c>
      <c r="S279" s="294">
        <f>SUM(P279:R279)*100/F279</f>
        <v>35.714285714285715</v>
      </c>
      <c r="T279" s="295">
        <v>3</v>
      </c>
      <c r="U279" s="295"/>
      <c r="V279" s="28"/>
      <c r="W279" s="43">
        <f>SUM(T279:V279)*100/F278</f>
        <v>21.428571428571427</v>
      </c>
      <c r="X279" s="196">
        <f>((1*H279)+(2*I279)+(3*J279)+(4*L279)+(5*M279)+(6*N279)+(7*P279)+(8*Q279)+(9*R279)+(10*T279)+(11*U279)+(12*V279))/F279</f>
        <v>6.7142857142857144</v>
      </c>
      <c r="Y279" s="197">
        <f>S279+W279</f>
        <v>57.142857142857139</v>
      </c>
    </row>
    <row r="280" spans="1:25" x14ac:dyDescent="0.25">
      <c r="A280" s="58"/>
      <c r="B280" s="276" t="s">
        <v>107</v>
      </c>
      <c r="C280" s="195" t="s">
        <v>109</v>
      </c>
      <c r="D280" s="194">
        <v>9</v>
      </c>
      <c r="E280" s="292">
        <v>14</v>
      </c>
      <c r="F280" s="51">
        <f>H280+I280+J280+L280+M280+N280+P280+Q280+R280+T280+U280+V280</f>
        <v>14</v>
      </c>
      <c r="G280" s="214" t="s">
        <v>40</v>
      </c>
      <c r="H280" s="292"/>
      <c r="I280" s="292"/>
      <c r="J280" s="293">
        <v>3</v>
      </c>
      <c r="K280" s="294">
        <f>SUM(H280:J280)*100/F280</f>
        <v>21.428571428571427</v>
      </c>
      <c r="L280" s="295">
        <v>2</v>
      </c>
      <c r="M280" s="295">
        <v>1</v>
      </c>
      <c r="N280" s="296">
        <v>1</v>
      </c>
      <c r="O280" s="294">
        <f>SUM(L280:N280)*100/F280</f>
        <v>28.571428571428573</v>
      </c>
      <c r="P280" s="295">
        <v>3</v>
      </c>
      <c r="Q280" s="295">
        <v>1</v>
      </c>
      <c r="R280" s="296">
        <v>2</v>
      </c>
      <c r="S280" s="294">
        <f>SUM(P280:R280)*100/F280</f>
        <v>42.857142857142854</v>
      </c>
      <c r="T280" s="295">
        <v>1</v>
      </c>
      <c r="U280" s="295"/>
      <c r="V280" s="28"/>
      <c r="W280" s="43">
        <f>SUM(T280:V280)*100/F279</f>
        <v>7.1428571428571432</v>
      </c>
      <c r="X280" s="196">
        <f>((1*H280)+(2*I280)+(3*J280)+(4*L280)+(5*M280)+(6*N280)+(7*P280)+(8*Q280)+(9*R280)+(10*T280)+(11*U280)+(12*V280))/F280</f>
        <v>6.0714285714285712</v>
      </c>
      <c r="Y280" s="197">
        <f>S280+W280</f>
        <v>50</v>
      </c>
    </row>
    <row r="281" spans="1:25" x14ac:dyDescent="0.25">
      <c r="A281" s="58"/>
      <c r="B281" s="426" t="s">
        <v>123</v>
      </c>
      <c r="C281" s="195" t="s">
        <v>119</v>
      </c>
      <c r="D281" s="194">
        <v>10</v>
      </c>
      <c r="E281" s="292">
        <v>9</v>
      </c>
      <c r="F281" s="51">
        <f>H281+I281+J281+L281+M281+N281+P281+Q281+R281+T281+U281+V281</f>
        <v>9</v>
      </c>
      <c r="G281" s="214" t="s">
        <v>40</v>
      </c>
      <c r="H281" s="292"/>
      <c r="I281" s="292">
        <v>2</v>
      </c>
      <c r="J281" s="293">
        <v>1</v>
      </c>
      <c r="K281" s="294">
        <f>SUM(H281:J281)*100/F281</f>
        <v>33.333333333333336</v>
      </c>
      <c r="L281" s="295"/>
      <c r="M281" s="295"/>
      <c r="N281" s="296">
        <v>1</v>
      </c>
      <c r="O281" s="294">
        <f>SUM(L281:N281)*100/F281</f>
        <v>11.111111111111111</v>
      </c>
      <c r="P281" s="295"/>
      <c r="Q281" s="295">
        <v>3</v>
      </c>
      <c r="R281" s="296"/>
      <c r="S281" s="294">
        <f>SUM(P281:R281)*100/F281</f>
        <v>33.333333333333336</v>
      </c>
      <c r="T281" s="295">
        <v>2</v>
      </c>
      <c r="U281" s="295"/>
      <c r="V281" s="28"/>
      <c r="W281" s="43">
        <f>SUM(T281:V281)*100/F281</f>
        <v>22.222222222222221</v>
      </c>
      <c r="X281" s="196">
        <f>((1*H281)+(2*I281)+(3*J281)+(4*L281)+(5*M281)+(6*N281)+(7*P281)+(8*Q281)+(9*R281)+(10*T281)+(11*U281)+(12*V281))/F281</f>
        <v>6.333333333333333</v>
      </c>
      <c r="Y281" s="197">
        <f>S281+W281</f>
        <v>55.555555555555557</v>
      </c>
    </row>
    <row r="282" spans="1:25" x14ac:dyDescent="0.25">
      <c r="A282" s="58"/>
      <c r="B282" s="65"/>
      <c r="C282" s="37"/>
      <c r="D282" s="61"/>
      <c r="E282" s="296"/>
      <c r="F282" s="69"/>
      <c r="G282" s="65"/>
      <c r="H282" s="301"/>
      <c r="I282" s="301"/>
      <c r="J282" s="301"/>
      <c r="K282" s="300"/>
      <c r="L282" s="301"/>
      <c r="M282" s="301"/>
      <c r="N282" s="301"/>
      <c r="O282" s="300"/>
      <c r="P282" s="301"/>
      <c r="Q282" s="301"/>
      <c r="R282" s="301"/>
      <c r="S282" s="300"/>
      <c r="T282" s="301"/>
      <c r="U282" s="301"/>
      <c r="V282" s="66"/>
      <c r="W282" s="60"/>
      <c r="X282" s="124">
        <f>X281-X280</f>
        <v>0.26190476190476186</v>
      </c>
      <c r="Y282" s="124">
        <f>Y281-Y280</f>
        <v>5.5555555555555571</v>
      </c>
    </row>
    <row r="283" spans="1:25" x14ac:dyDescent="0.25">
      <c r="A283" s="58"/>
      <c r="B283" s="64" t="s">
        <v>68</v>
      </c>
      <c r="C283" s="37" t="s">
        <v>20</v>
      </c>
      <c r="D283" s="58">
        <v>7</v>
      </c>
      <c r="E283" s="293">
        <v>11</v>
      </c>
      <c r="F283" s="59">
        <f>H283+I283+J283+L283+M283+N283+P283+Q283+R283+T283+U283+V283</f>
        <v>11</v>
      </c>
      <c r="G283" s="64" t="s">
        <v>40</v>
      </c>
      <c r="H283" s="301"/>
      <c r="I283" s="301">
        <v>2</v>
      </c>
      <c r="J283" s="301">
        <v>2</v>
      </c>
      <c r="K283" s="300">
        <f>SUM(H283:J283)*100/E283</f>
        <v>36.363636363636367</v>
      </c>
      <c r="L283" s="301">
        <v>2</v>
      </c>
      <c r="M283" s="301"/>
      <c r="N283" s="301">
        <v>1</v>
      </c>
      <c r="O283" s="300">
        <f>SUM(L283:N283)*100/E283</f>
        <v>27.272727272727273</v>
      </c>
      <c r="P283" s="301">
        <v>1</v>
      </c>
      <c r="Q283" s="301">
        <v>2</v>
      </c>
      <c r="R283" s="301">
        <v>1</v>
      </c>
      <c r="S283" s="300">
        <f>SUM(P283:R283)*100/E283</f>
        <v>36.363636363636367</v>
      </c>
      <c r="T283" s="301"/>
      <c r="U283" s="301"/>
      <c r="V283" s="66"/>
      <c r="W283" s="60">
        <f>SUM(T283:V283)*100/E283</f>
        <v>0</v>
      </c>
      <c r="X283" s="62">
        <f>((1*H283)+(2*I283)+(3*J283)+(4*L283)+(5*M283)+(6*N283)+(7*P283)+(8*Q283)+(9*R283)+(10*T283)+(11*U283)+(12*V283))/F283</f>
        <v>5.0909090909090908</v>
      </c>
      <c r="Y283" s="63">
        <f>S283+W283</f>
        <v>36.363636363636367</v>
      </c>
    </row>
    <row r="284" spans="1:25" x14ac:dyDescent="0.25">
      <c r="A284" s="58"/>
      <c r="B284" s="163" t="s">
        <v>71</v>
      </c>
      <c r="C284" s="140" t="s">
        <v>99</v>
      </c>
      <c r="D284" s="158">
        <v>8</v>
      </c>
      <c r="E284" s="298">
        <v>10</v>
      </c>
      <c r="F284" s="59">
        <f>H284+I284+J284+L284+M284+N284+P284+Q284+R284+T284+U284+V284</f>
        <v>10</v>
      </c>
      <c r="G284" s="152" t="s">
        <v>40</v>
      </c>
      <c r="H284" s="302"/>
      <c r="I284" s="302">
        <v>1</v>
      </c>
      <c r="J284" s="302">
        <v>3</v>
      </c>
      <c r="K284" s="299">
        <f>SUM(H284:J284)*100/E284</f>
        <v>40</v>
      </c>
      <c r="L284" s="302"/>
      <c r="M284" s="302">
        <v>2</v>
      </c>
      <c r="N284" s="302"/>
      <c r="O284" s="299">
        <f>SUM(L284:N284)*100/E284</f>
        <v>20</v>
      </c>
      <c r="P284" s="302"/>
      <c r="Q284" s="302">
        <v>1</v>
      </c>
      <c r="R284" s="302">
        <v>2</v>
      </c>
      <c r="S284" s="299">
        <f>SUM(P284:R284)*100/E284</f>
        <v>30</v>
      </c>
      <c r="T284" s="302">
        <v>1</v>
      </c>
      <c r="U284" s="302"/>
      <c r="V284" s="159"/>
      <c r="W284" s="160">
        <f>SUM(T284:V284)*100/E284</f>
        <v>10</v>
      </c>
      <c r="X284" s="155">
        <f>((1*H284)+(2*I284)+(3*J284)+(4*L284)+(5*M284)+(6*N284)+(7*P284)+(8*Q284)+(9*R284)+(10*T284)+(11*U284)+(12*V284))/F284</f>
        <v>5.7</v>
      </c>
      <c r="Y284" s="156">
        <f>S284+W284</f>
        <v>40</v>
      </c>
    </row>
    <row r="285" spans="1:25" x14ac:dyDescent="0.25">
      <c r="A285" s="58"/>
      <c r="B285" s="275" t="s">
        <v>107</v>
      </c>
      <c r="C285" s="195" t="s">
        <v>105</v>
      </c>
      <c r="D285" s="194">
        <v>9</v>
      </c>
      <c r="E285" s="292">
        <v>10</v>
      </c>
      <c r="F285" s="51">
        <f>H285+I285+J285+L285+M285+N285+P285+Q285+R285+T285+U285+V285</f>
        <v>10</v>
      </c>
      <c r="G285" s="214" t="s">
        <v>40</v>
      </c>
      <c r="H285" s="292"/>
      <c r="I285" s="292"/>
      <c r="J285" s="293"/>
      <c r="K285" s="294">
        <f>SUM(H285:J285)*100/F285</f>
        <v>0</v>
      </c>
      <c r="L285" s="295">
        <v>5</v>
      </c>
      <c r="M285" s="295"/>
      <c r="N285" s="296">
        <v>1</v>
      </c>
      <c r="O285" s="294">
        <f>SUM(L285:N285)*100/F285</f>
        <v>60</v>
      </c>
      <c r="P285" s="295">
        <v>1</v>
      </c>
      <c r="Q285" s="295">
        <v>2</v>
      </c>
      <c r="R285" s="296">
        <v>1</v>
      </c>
      <c r="S285" s="294">
        <f>SUM(P285:R285)*100/F285</f>
        <v>40</v>
      </c>
      <c r="T285" s="295"/>
      <c r="U285" s="295"/>
      <c r="V285" s="28"/>
      <c r="W285" s="43">
        <f>SUM(T285:V285)*100/F284</f>
        <v>0</v>
      </c>
      <c r="X285" s="196">
        <f>((1*H285)+(2*I285)+(3*J285)+(4*L285)+(5*M285)+(6*N285)+(7*P285)+(8*Q285)+(9*R285)+(10*T285)+(11*U285)+(12*V285))/F285</f>
        <v>5.8</v>
      </c>
      <c r="Y285" s="197">
        <f>S285+W285</f>
        <v>40</v>
      </c>
    </row>
    <row r="286" spans="1:25" x14ac:dyDescent="0.25">
      <c r="A286" s="58"/>
      <c r="B286" s="275" t="s">
        <v>107</v>
      </c>
      <c r="C286" s="195" t="s">
        <v>109</v>
      </c>
      <c r="D286" s="194">
        <v>10</v>
      </c>
      <c r="E286" s="292">
        <v>9</v>
      </c>
      <c r="F286" s="51">
        <f>H286+I286+J286+L286+M286+N286+P286+Q286+R286+T286+U286+V286</f>
        <v>9</v>
      </c>
      <c r="G286" s="214" t="s">
        <v>40</v>
      </c>
      <c r="H286" s="292">
        <v>1</v>
      </c>
      <c r="I286" s="292">
        <v>2</v>
      </c>
      <c r="J286" s="293">
        <v>2</v>
      </c>
      <c r="K286" s="294">
        <f>SUM(H286:J286)*100/F286</f>
        <v>55.555555555555557</v>
      </c>
      <c r="L286" s="295">
        <v>1</v>
      </c>
      <c r="M286" s="295"/>
      <c r="N286" s="296">
        <v>1</v>
      </c>
      <c r="O286" s="294">
        <f>SUM(L286:N286)*100/F286</f>
        <v>22.222222222222221</v>
      </c>
      <c r="P286" s="295">
        <v>2</v>
      </c>
      <c r="Q286" s="295"/>
      <c r="R286" s="296"/>
      <c r="S286" s="294">
        <f>SUM(P286:R286)*100/F286</f>
        <v>22.222222222222221</v>
      </c>
      <c r="T286" s="295"/>
      <c r="U286" s="295"/>
      <c r="V286" s="28"/>
      <c r="W286" s="43">
        <f>SUM(T286:V286)*100/F285</f>
        <v>0</v>
      </c>
      <c r="X286" s="196">
        <f>((1*H286)+(2*I286)+(3*J286)+(4*L286)+(5*M286)+(6*N286)+(7*P286)+(8*Q286)+(9*R286)+(10*T286)+(11*U286)+(12*V286))/F286</f>
        <v>3.8888888888888888</v>
      </c>
      <c r="Y286" s="197">
        <f>S286+W286</f>
        <v>22.222222222222221</v>
      </c>
    </row>
    <row r="287" spans="1:25" x14ac:dyDescent="0.25">
      <c r="A287" s="58"/>
      <c r="B287" s="425" t="s">
        <v>71</v>
      </c>
      <c r="C287" s="195" t="s">
        <v>119</v>
      </c>
      <c r="D287" s="194">
        <v>11</v>
      </c>
      <c r="E287" s="292">
        <v>7</v>
      </c>
      <c r="F287" s="51">
        <f>H287+I287+J287+L287+M287+N287+P287+Q287+R287+T287+U287+V287</f>
        <v>7</v>
      </c>
      <c r="G287" s="214" t="s">
        <v>40</v>
      </c>
      <c r="H287" s="292"/>
      <c r="I287" s="292">
        <v>2</v>
      </c>
      <c r="J287" s="293"/>
      <c r="K287" s="294">
        <f>SUM(H287:J287)*100/F287</f>
        <v>28.571428571428573</v>
      </c>
      <c r="L287" s="295"/>
      <c r="M287" s="295">
        <v>1</v>
      </c>
      <c r="N287" s="296"/>
      <c r="O287" s="294">
        <f>SUM(L287:N287)*100/F287</f>
        <v>14.285714285714286</v>
      </c>
      <c r="P287" s="295">
        <v>1</v>
      </c>
      <c r="Q287" s="295"/>
      <c r="R287" s="296">
        <v>2</v>
      </c>
      <c r="S287" s="294">
        <f>SUM(P287:R287)*100/F287</f>
        <v>42.857142857142854</v>
      </c>
      <c r="T287" s="295">
        <v>1</v>
      </c>
      <c r="U287" s="295"/>
      <c r="V287" s="28"/>
      <c r="W287" s="43">
        <f>SUM(T287:V287)*100/F287</f>
        <v>14.285714285714286</v>
      </c>
      <c r="X287" s="196">
        <f>((1*H287)+(2*I287)+(3*J287)+(4*L287)+(5*M287)+(6*N287)+(7*P287)+(8*Q287)+(9*R287)+(10*T287)+(11*U287)+(12*V287))/F287</f>
        <v>6.2857142857142856</v>
      </c>
      <c r="Y287" s="197">
        <f>S287+W287</f>
        <v>57.142857142857139</v>
      </c>
    </row>
    <row r="288" spans="1:25" x14ac:dyDescent="0.25">
      <c r="A288" s="58"/>
      <c r="B288" s="64"/>
      <c r="C288" s="37"/>
      <c r="D288" s="58"/>
      <c r="E288" s="313"/>
      <c r="F288" s="118"/>
      <c r="G288" s="64"/>
      <c r="H288" s="301"/>
      <c r="I288" s="301"/>
      <c r="J288" s="301"/>
      <c r="K288" s="300"/>
      <c r="L288" s="301"/>
      <c r="M288" s="301"/>
      <c r="N288" s="301"/>
      <c r="O288" s="300"/>
      <c r="P288" s="301"/>
      <c r="Q288" s="301"/>
      <c r="R288" s="301"/>
      <c r="S288" s="300"/>
      <c r="T288" s="301"/>
      <c r="U288" s="301"/>
      <c r="V288" s="66"/>
      <c r="W288" s="60"/>
      <c r="X288" s="124">
        <f>X287-X286</f>
        <v>2.3968253968253967</v>
      </c>
      <c r="Y288" s="124">
        <f>Y287-Y286</f>
        <v>34.920634920634917</v>
      </c>
    </row>
    <row r="289" spans="1:25" x14ac:dyDescent="0.25">
      <c r="A289" s="58"/>
      <c r="B289" s="126" t="s">
        <v>71</v>
      </c>
      <c r="C289" s="73" t="s">
        <v>89</v>
      </c>
      <c r="D289" s="74">
        <v>7</v>
      </c>
      <c r="E289" s="312">
        <v>11</v>
      </c>
      <c r="F289" s="59">
        <f>H289+I289+J289+L289+M289+N289+P289+Q289+R289+T289+U289+V289</f>
        <v>11</v>
      </c>
      <c r="G289" s="77" t="s">
        <v>40</v>
      </c>
      <c r="H289" s="303"/>
      <c r="I289" s="303"/>
      <c r="J289" s="303"/>
      <c r="K289" s="304">
        <f>SUM(H289:J289)*100/F289</f>
        <v>0</v>
      </c>
      <c r="L289" s="303">
        <v>1</v>
      </c>
      <c r="M289" s="303">
        <v>1</v>
      </c>
      <c r="N289" s="303">
        <v>1</v>
      </c>
      <c r="O289" s="304">
        <f>SUM(L289:N289)*100/F289</f>
        <v>27.272727272727273</v>
      </c>
      <c r="P289" s="303"/>
      <c r="Q289" s="303">
        <v>3</v>
      </c>
      <c r="R289" s="303">
        <v>2</v>
      </c>
      <c r="S289" s="304">
        <f>SUM(P289:R289)*100/F289</f>
        <v>45.454545454545453</v>
      </c>
      <c r="T289" s="303">
        <v>3</v>
      </c>
      <c r="U289" s="303"/>
      <c r="V289" s="108"/>
      <c r="W289" s="111">
        <f>SUM(T289:V289)*100/F289</f>
        <v>27.272727272727273</v>
      </c>
      <c r="X289" s="120">
        <f>((1*H289)+(2*I289)+(3*J289)+(4*L289)+(5*M289)+(6*N289)+(7*P289)+(8*Q289)+(9*R289)+(10*T289)+(11*U289)+(12*V289))/F289</f>
        <v>7.9090909090909092</v>
      </c>
      <c r="Y289" s="121">
        <f>S289+W289</f>
        <v>72.72727272727272</v>
      </c>
    </row>
    <row r="290" spans="1:25" x14ac:dyDescent="0.25">
      <c r="A290" s="58"/>
      <c r="B290" s="64" t="s">
        <v>71</v>
      </c>
      <c r="C290" s="37" t="s">
        <v>20</v>
      </c>
      <c r="D290" s="58">
        <v>8</v>
      </c>
      <c r="E290" s="313">
        <v>12</v>
      </c>
      <c r="F290" s="59">
        <f>H290+I290+J290+L290+M290+N290+P290+Q290+R290+T290+U290+V290</f>
        <v>12</v>
      </c>
      <c r="G290" s="64" t="s">
        <v>40</v>
      </c>
      <c r="H290" s="301"/>
      <c r="I290" s="301"/>
      <c r="J290" s="301">
        <v>1</v>
      </c>
      <c r="K290" s="300">
        <f>SUM(H290:J290)*100/E290</f>
        <v>8.3333333333333339</v>
      </c>
      <c r="L290" s="301"/>
      <c r="M290" s="301">
        <v>2</v>
      </c>
      <c r="N290" s="301">
        <v>2</v>
      </c>
      <c r="O290" s="300">
        <f>SUM(L290:N290)*100/E290</f>
        <v>33.333333333333336</v>
      </c>
      <c r="P290" s="301">
        <v>1</v>
      </c>
      <c r="Q290" s="301">
        <v>2</v>
      </c>
      <c r="R290" s="301">
        <v>3</v>
      </c>
      <c r="S290" s="300">
        <f>SUM(P290:R290)*100/E290</f>
        <v>50</v>
      </c>
      <c r="T290" s="301">
        <v>1</v>
      </c>
      <c r="U290" s="301"/>
      <c r="V290" s="66"/>
      <c r="W290" s="60">
        <f>SUM(T290:V290)*100/E290</f>
        <v>8.3333333333333339</v>
      </c>
      <c r="X290" s="62">
        <f>((1*H290)+(2*I290)+(3*J290)+(4*L290)+(5*M290)+(6*N290)+(7*P290)+(8*Q290)+(9*R290)+(10*T290)+(11*U290)+(12*V290))/F290</f>
        <v>7.083333333333333</v>
      </c>
      <c r="Y290" s="63">
        <f>S290+W290</f>
        <v>58.333333333333336</v>
      </c>
    </row>
    <row r="291" spans="1:25" x14ac:dyDescent="0.25">
      <c r="A291" s="58"/>
      <c r="B291" s="152" t="s">
        <v>71</v>
      </c>
      <c r="C291" s="140" t="s">
        <v>99</v>
      </c>
      <c r="D291" s="158">
        <v>9</v>
      </c>
      <c r="E291" s="314">
        <v>12</v>
      </c>
      <c r="F291" s="59">
        <f>H291+I291+J291+L291+M291+N291+P291+Q291+R291+T291+U291+V291</f>
        <v>12</v>
      </c>
      <c r="G291" s="152" t="s">
        <v>40</v>
      </c>
      <c r="H291" s="302"/>
      <c r="I291" s="302"/>
      <c r="J291" s="302"/>
      <c r="K291" s="299">
        <f>SUM(H291:J291)*100/E291</f>
        <v>0</v>
      </c>
      <c r="L291" s="302"/>
      <c r="M291" s="302">
        <v>1</v>
      </c>
      <c r="N291" s="302">
        <v>1</v>
      </c>
      <c r="O291" s="299">
        <f>SUM(L291:N291)*100/E291</f>
        <v>16.666666666666668</v>
      </c>
      <c r="P291" s="302">
        <v>3</v>
      </c>
      <c r="Q291" s="302">
        <v>4</v>
      </c>
      <c r="R291" s="302"/>
      <c r="S291" s="299">
        <f>SUM(P291:R291)*100/E291</f>
        <v>58.333333333333336</v>
      </c>
      <c r="T291" s="302">
        <v>2</v>
      </c>
      <c r="U291" s="302">
        <v>1</v>
      </c>
      <c r="V291" s="159"/>
      <c r="W291" s="160">
        <f>SUM(T291:V291)*100/E291</f>
        <v>25</v>
      </c>
      <c r="X291" s="155">
        <f>((1*H291)+(2*I291)+(3*J291)+(4*L291)+(5*M291)+(6*N291)+(7*P291)+(8*Q291)+(9*R291)+(10*T291)+(11*U291)+(12*V291))/F291</f>
        <v>7.916666666666667</v>
      </c>
      <c r="Y291" s="156">
        <f>S291+W291</f>
        <v>83.333333333333343</v>
      </c>
    </row>
    <row r="292" spans="1:25" x14ac:dyDescent="0.25">
      <c r="A292" s="58"/>
      <c r="B292" s="275" t="s">
        <v>107</v>
      </c>
      <c r="C292" s="195" t="s">
        <v>105</v>
      </c>
      <c r="D292" s="194">
        <v>10</v>
      </c>
      <c r="E292" s="292">
        <v>11</v>
      </c>
      <c r="F292" s="51">
        <f>H292+I292+J292+L292+M292+N292+P292+Q292+R292+T292+U292+V292</f>
        <v>11</v>
      </c>
      <c r="G292" s="214" t="s">
        <v>40</v>
      </c>
      <c r="H292" s="292"/>
      <c r="I292" s="292"/>
      <c r="J292" s="293"/>
      <c r="K292" s="294">
        <f>SUM(H292:J292)*100/F292</f>
        <v>0</v>
      </c>
      <c r="L292" s="295"/>
      <c r="M292" s="295"/>
      <c r="N292" s="296">
        <v>2</v>
      </c>
      <c r="O292" s="294">
        <f>SUM(L292:N292)*100/F292</f>
        <v>18.181818181818183</v>
      </c>
      <c r="P292" s="295"/>
      <c r="Q292" s="295">
        <v>6</v>
      </c>
      <c r="R292" s="296">
        <v>2</v>
      </c>
      <c r="S292" s="294">
        <f>SUM(P292:R292)*100/F292</f>
        <v>72.727272727272734</v>
      </c>
      <c r="T292" s="295"/>
      <c r="U292" s="295">
        <v>1</v>
      </c>
      <c r="V292" s="28"/>
      <c r="W292" s="43">
        <f>SUM(T292:V292)*100/F291</f>
        <v>8.3333333333333339</v>
      </c>
      <c r="X292" s="196">
        <f>((1*H292)+(2*I292)+(3*J292)+(4*L292)+(5*M292)+(6*N292)+(7*P292)+(8*Q292)+(9*R292)+(10*T292)+(11*U292)+(12*V292))/F292</f>
        <v>8.0909090909090917</v>
      </c>
      <c r="Y292" s="197">
        <f>S292+W292</f>
        <v>81.060606060606062</v>
      </c>
    </row>
    <row r="293" spans="1:25" x14ac:dyDescent="0.25">
      <c r="A293" s="58"/>
      <c r="B293" s="275" t="s">
        <v>107</v>
      </c>
      <c r="C293" s="195" t="s">
        <v>109</v>
      </c>
      <c r="D293" s="194">
        <v>11</v>
      </c>
      <c r="E293" s="292">
        <v>11</v>
      </c>
      <c r="F293" s="51">
        <f>H293+I293+J293+L293+M293+N293+P293+Q293+R293+T293+U293+V293</f>
        <v>11</v>
      </c>
      <c r="G293" s="214" t="s">
        <v>40</v>
      </c>
      <c r="H293" s="292"/>
      <c r="I293" s="292"/>
      <c r="J293" s="293"/>
      <c r="K293" s="294">
        <f>SUM(H293:J293)*100/F293</f>
        <v>0</v>
      </c>
      <c r="L293" s="295"/>
      <c r="M293" s="295">
        <v>1</v>
      </c>
      <c r="N293" s="296">
        <v>1</v>
      </c>
      <c r="O293" s="294">
        <f>SUM(L293:N293)*100/F293</f>
        <v>18.181818181818183</v>
      </c>
      <c r="P293" s="295">
        <v>1</v>
      </c>
      <c r="Q293" s="295">
        <v>6</v>
      </c>
      <c r="R293" s="296">
        <v>1</v>
      </c>
      <c r="S293" s="294">
        <f>SUM(P293:R293)*100/F293</f>
        <v>72.727272727272734</v>
      </c>
      <c r="T293" s="295"/>
      <c r="U293" s="295">
        <v>1</v>
      </c>
      <c r="V293" s="28"/>
      <c r="W293" s="43">
        <f>SUM(T293:V293)*100/F292</f>
        <v>9.0909090909090917</v>
      </c>
      <c r="X293" s="196">
        <f>((1*H293)+(2*I293)+(3*J293)+(4*L293)+(5*M293)+(6*N293)+(7*P293)+(8*Q293)+(9*R293)+(10*T293)+(11*U293)+(12*V293))/F293</f>
        <v>7.8181818181818183</v>
      </c>
      <c r="Y293" s="197">
        <f>S293+W293</f>
        <v>81.818181818181827</v>
      </c>
    </row>
    <row r="294" spans="1:25" x14ac:dyDescent="0.25">
      <c r="A294" s="58"/>
      <c r="B294" s="64"/>
      <c r="C294" s="37"/>
      <c r="D294" s="58"/>
      <c r="E294" s="313"/>
      <c r="F294" s="118"/>
      <c r="G294" s="64"/>
      <c r="H294" s="301"/>
      <c r="I294" s="301"/>
      <c r="J294" s="301"/>
      <c r="K294" s="300"/>
      <c r="L294" s="301"/>
      <c r="M294" s="301"/>
      <c r="N294" s="301"/>
      <c r="O294" s="300"/>
      <c r="P294" s="301"/>
      <c r="Q294" s="301"/>
      <c r="R294" s="301"/>
      <c r="S294" s="300"/>
      <c r="T294" s="301"/>
      <c r="U294" s="301"/>
      <c r="V294" s="66"/>
      <c r="W294" s="60"/>
      <c r="X294" s="124">
        <f>X293-X292</f>
        <v>-0.27272727272727337</v>
      </c>
      <c r="Y294" s="124">
        <f>Y293-Y292</f>
        <v>0.7575757575757649</v>
      </c>
    </row>
    <row r="295" spans="1:25" x14ac:dyDescent="0.25">
      <c r="A295" s="58"/>
      <c r="B295" s="126" t="s">
        <v>71</v>
      </c>
      <c r="C295" s="73" t="s">
        <v>89</v>
      </c>
      <c r="D295" s="74">
        <v>8</v>
      </c>
      <c r="E295" s="316">
        <v>11</v>
      </c>
      <c r="F295" s="59">
        <f>H295+I295+J295+L295+M295+N295+P295+Q295+R295+T295+U295+V295</f>
        <v>11</v>
      </c>
      <c r="G295" s="77" t="s">
        <v>40</v>
      </c>
      <c r="H295" s="303"/>
      <c r="I295" s="303">
        <v>1</v>
      </c>
      <c r="J295" s="303"/>
      <c r="K295" s="304">
        <f>SUM(H295:J295)*100/F295</f>
        <v>9.0909090909090917</v>
      </c>
      <c r="L295" s="303">
        <v>2</v>
      </c>
      <c r="M295" s="303">
        <v>1</v>
      </c>
      <c r="N295" s="303">
        <v>1</v>
      </c>
      <c r="O295" s="304">
        <f>SUM(L295:N295)*100/F295</f>
        <v>36.363636363636367</v>
      </c>
      <c r="P295" s="303">
        <v>1</v>
      </c>
      <c r="Q295" s="303">
        <v>1</v>
      </c>
      <c r="R295" s="303">
        <v>3</v>
      </c>
      <c r="S295" s="304">
        <f>SUM(P295:R295)*100/F295</f>
        <v>45.454545454545453</v>
      </c>
      <c r="T295" s="303"/>
      <c r="U295" s="303">
        <v>1</v>
      </c>
      <c r="V295" s="108"/>
      <c r="W295" s="111">
        <f>SUM(T295:V295)*100/F295</f>
        <v>9.0909090909090917</v>
      </c>
      <c r="X295" s="120">
        <f>((1*H295)+(2*I295)+(3*J295)+(4*L295)+(5*M295)+(6*N295)+(7*P295)+(8*Q295)+(9*R295)+(10*T295)+(11*U295)+(12*V295))/F295</f>
        <v>6.7272727272727275</v>
      </c>
      <c r="Y295" s="121">
        <f>S295+W295</f>
        <v>54.545454545454547</v>
      </c>
    </row>
    <row r="296" spans="1:25" x14ac:dyDescent="0.25">
      <c r="A296" s="58"/>
      <c r="B296" s="64" t="s">
        <v>71</v>
      </c>
      <c r="C296" s="37" t="s">
        <v>20</v>
      </c>
      <c r="D296" s="58">
        <v>9</v>
      </c>
      <c r="E296" s="293">
        <v>11</v>
      </c>
      <c r="F296" s="59">
        <f>H296+I296+J296+L296+M296+N296+P296+Q296+R296+T296+U296+V296</f>
        <v>11</v>
      </c>
      <c r="G296" s="64" t="s">
        <v>40</v>
      </c>
      <c r="H296" s="301"/>
      <c r="I296" s="301"/>
      <c r="J296" s="301">
        <v>2</v>
      </c>
      <c r="K296" s="300">
        <f>SUM(H296:J296)*100/E296</f>
        <v>18.181818181818183</v>
      </c>
      <c r="L296" s="301">
        <v>1</v>
      </c>
      <c r="M296" s="301">
        <v>1</v>
      </c>
      <c r="N296" s="301">
        <v>3</v>
      </c>
      <c r="O296" s="300">
        <f>SUM(L296:N296)*100/E296</f>
        <v>45.454545454545453</v>
      </c>
      <c r="P296" s="301">
        <v>1</v>
      </c>
      <c r="Q296" s="301"/>
      <c r="R296" s="301">
        <v>2</v>
      </c>
      <c r="S296" s="300">
        <f>SUM(P296:R296)*100/E296</f>
        <v>27.272727272727273</v>
      </c>
      <c r="T296" s="301"/>
      <c r="U296" s="301">
        <v>1</v>
      </c>
      <c r="V296" s="66"/>
      <c r="W296" s="60">
        <f>SUM(T296:V296)*100/E296</f>
        <v>9.0909090909090917</v>
      </c>
      <c r="X296" s="62">
        <f>((1*H296)+(2*I296)+(3*J296)+(4*L296)+(5*M296)+(6*N296)+(7*P296)+(8*Q296)+(9*R296)+(10*T296)+(11*U296)+(12*V296))/F296</f>
        <v>6.2727272727272725</v>
      </c>
      <c r="Y296" s="63">
        <f>S296+W296</f>
        <v>36.363636363636367</v>
      </c>
    </row>
    <row r="297" spans="1:25" x14ac:dyDescent="0.25">
      <c r="A297" s="58"/>
      <c r="B297" s="152" t="s">
        <v>71</v>
      </c>
      <c r="C297" s="140" t="s">
        <v>99</v>
      </c>
      <c r="D297" s="158">
        <v>10</v>
      </c>
      <c r="E297" s="298">
        <v>10</v>
      </c>
      <c r="F297" s="59">
        <f>H297+I297+J297+L297+M297+N297+P297+Q297+R297+T297+U297+V297</f>
        <v>10</v>
      </c>
      <c r="G297" s="152" t="s">
        <v>40</v>
      </c>
      <c r="H297" s="302"/>
      <c r="I297" s="302"/>
      <c r="J297" s="302"/>
      <c r="K297" s="299">
        <f>SUM(H297:J297)*100/E297</f>
        <v>0</v>
      </c>
      <c r="L297" s="302">
        <v>1</v>
      </c>
      <c r="M297" s="302">
        <v>1</v>
      </c>
      <c r="N297" s="302"/>
      <c r="O297" s="299">
        <f>SUM(L297:N297)*100/E297</f>
        <v>20</v>
      </c>
      <c r="P297" s="302">
        <v>3</v>
      </c>
      <c r="Q297" s="302"/>
      <c r="R297" s="302">
        <v>3</v>
      </c>
      <c r="S297" s="299">
        <f>SUM(P297:R297)*100/E297</f>
        <v>60</v>
      </c>
      <c r="T297" s="302">
        <v>1</v>
      </c>
      <c r="U297" s="302">
        <v>1</v>
      </c>
      <c r="V297" s="159"/>
      <c r="W297" s="160">
        <f>SUM(T297:V297)*100/E297</f>
        <v>20</v>
      </c>
      <c r="X297" s="155">
        <f>((1*H297)+(2*I297)+(3*J297)+(4*L297)+(5*M297)+(6*N297)+(7*P297)+(8*Q297)+(9*R297)+(10*T297)+(11*U297)+(12*V297))/F297</f>
        <v>7.8</v>
      </c>
      <c r="Y297" s="156">
        <f>S297+W297</f>
        <v>80</v>
      </c>
    </row>
    <row r="298" spans="1:25" x14ac:dyDescent="0.25">
      <c r="A298" s="58"/>
      <c r="B298" s="152" t="s">
        <v>71</v>
      </c>
      <c r="C298" s="195" t="s">
        <v>105</v>
      </c>
      <c r="D298" s="194">
        <v>11</v>
      </c>
      <c r="E298" s="292">
        <v>10</v>
      </c>
      <c r="F298" s="51">
        <f>H298+I298+J298+L298+M298+N298+P298+Q298+R298+T298+U298+V298</f>
        <v>10</v>
      </c>
      <c r="G298" s="214" t="s">
        <v>40</v>
      </c>
      <c r="H298" s="292"/>
      <c r="I298" s="292">
        <v>1</v>
      </c>
      <c r="J298" s="293"/>
      <c r="K298" s="294">
        <f>SUM(H298:J298)*100/F298</f>
        <v>10</v>
      </c>
      <c r="L298" s="295"/>
      <c r="M298" s="295">
        <v>1</v>
      </c>
      <c r="N298" s="296">
        <v>1</v>
      </c>
      <c r="O298" s="294">
        <f>SUM(L298:N298)*100/F298</f>
        <v>20</v>
      </c>
      <c r="P298" s="295"/>
      <c r="Q298" s="295">
        <v>2</v>
      </c>
      <c r="R298" s="296">
        <v>2</v>
      </c>
      <c r="S298" s="294">
        <f>SUM(P298:R298)*100/F298</f>
        <v>40</v>
      </c>
      <c r="T298" s="295">
        <v>1</v>
      </c>
      <c r="U298" s="295">
        <v>2</v>
      </c>
      <c r="V298" s="28"/>
      <c r="W298" s="43">
        <f>SUM(T298:V298)*100/F297</f>
        <v>30</v>
      </c>
      <c r="X298" s="196">
        <f>((1*H298)+(2*I298)+(3*J298)+(4*L298)+(5*M298)+(6*N298)+(7*P298)+(8*Q298)+(9*R298)+(10*T298)+(11*U298)+(12*V298))/F298</f>
        <v>7.9</v>
      </c>
      <c r="Y298" s="197">
        <f>S298+W298</f>
        <v>70</v>
      </c>
    </row>
    <row r="299" spans="1:25" x14ac:dyDescent="0.25">
      <c r="A299" s="58"/>
      <c r="B299" s="64"/>
      <c r="C299" s="37"/>
      <c r="D299" s="58"/>
      <c r="E299" s="313"/>
      <c r="F299" s="118"/>
      <c r="G299" s="64"/>
      <c r="H299" s="301"/>
      <c r="I299" s="301"/>
      <c r="J299" s="301"/>
      <c r="K299" s="300"/>
      <c r="L299" s="301"/>
      <c r="M299" s="301"/>
      <c r="N299" s="301"/>
      <c r="O299" s="300"/>
      <c r="P299" s="301"/>
      <c r="Q299" s="301"/>
      <c r="R299" s="301"/>
      <c r="S299" s="300"/>
      <c r="T299" s="301"/>
      <c r="U299" s="301"/>
      <c r="V299" s="66"/>
      <c r="W299" s="60"/>
      <c r="X299" s="124">
        <f>X298-X297</f>
        <v>0.10000000000000053</v>
      </c>
      <c r="Y299" s="124">
        <f>Y298-Y297</f>
        <v>-10</v>
      </c>
    </row>
    <row r="300" spans="1:25" x14ac:dyDescent="0.25">
      <c r="A300" s="58"/>
      <c r="B300" s="152" t="s">
        <v>71</v>
      </c>
      <c r="C300" s="140" t="s">
        <v>99</v>
      </c>
      <c r="D300" s="158">
        <v>11</v>
      </c>
      <c r="E300" s="298">
        <v>7</v>
      </c>
      <c r="F300" s="59">
        <f>H300+I300+J300+L300+M300+N300+P300+Q300+R300+T300+U300+V300</f>
        <v>7</v>
      </c>
      <c r="G300" s="152" t="s">
        <v>40</v>
      </c>
      <c r="H300" s="302"/>
      <c r="I300" s="302">
        <v>2</v>
      </c>
      <c r="J300" s="302"/>
      <c r="K300" s="299">
        <f>SUM(H300:J300)*100/E300</f>
        <v>28.571428571428573</v>
      </c>
      <c r="L300" s="302">
        <v>2</v>
      </c>
      <c r="M300" s="302"/>
      <c r="N300" s="302">
        <v>1</v>
      </c>
      <c r="O300" s="299">
        <f>SUM(L300:N300)*100/E300</f>
        <v>42.857142857142854</v>
      </c>
      <c r="P300" s="302">
        <v>2</v>
      </c>
      <c r="Q300" s="302"/>
      <c r="R300" s="302"/>
      <c r="S300" s="299">
        <f>SUM(P300:R300)*100/E300</f>
        <v>28.571428571428573</v>
      </c>
      <c r="T300" s="302"/>
      <c r="U300" s="302"/>
      <c r="V300" s="159"/>
      <c r="W300" s="160">
        <f>SUM(T300:V300)*100/E300</f>
        <v>0</v>
      </c>
      <c r="X300" s="155">
        <f>((1*H300)+(2*I300)+(3*J300)+(4*L300)+(5*M300)+(6*N300)+(7*P300)+(8*Q300)+(9*R300)+(10*T300)+(11*U300)+(12*V300))/F300</f>
        <v>4.5714285714285712</v>
      </c>
      <c r="Y300" s="156">
        <f>S300+W300</f>
        <v>28.571428571428573</v>
      </c>
    </row>
    <row r="301" spans="1:25" x14ac:dyDescent="0.25">
      <c r="A301" s="58"/>
      <c r="B301" s="64"/>
      <c r="C301" s="37"/>
      <c r="D301" s="58"/>
      <c r="E301" s="293"/>
      <c r="F301" s="118"/>
      <c r="G301" s="64"/>
      <c r="H301" s="301"/>
      <c r="I301" s="301"/>
      <c r="J301" s="301"/>
      <c r="K301" s="300"/>
      <c r="L301" s="301"/>
      <c r="M301" s="301"/>
      <c r="N301" s="301"/>
      <c r="O301" s="300"/>
      <c r="P301" s="301"/>
      <c r="Q301" s="301"/>
      <c r="R301" s="301"/>
      <c r="S301" s="300"/>
      <c r="T301" s="301"/>
      <c r="U301" s="301"/>
      <c r="V301" s="66"/>
      <c r="W301" s="60"/>
      <c r="X301" s="62"/>
      <c r="Y301" s="62"/>
    </row>
    <row r="302" spans="1:25" x14ac:dyDescent="0.25">
      <c r="A302" s="58"/>
      <c r="B302" s="64"/>
      <c r="C302" s="140" t="s">
        <v>99</v>
      </c>
      <c r="D302" s="58"/>
      <c r="E302" s="293"/>
      <c r="F302" s="118"/>
      <c r="G302" s="152" t="s">
        <v>40</v>
      </c>
      <c r="H302" s="301"/>
      <c r="I302" s="301"/>
      <c r="J302" s="301"/>
      <c r="K302" s="300"/>
      <c r="L302" s="301"/>
      <c r="M302" s="301"/>
      <c r="N302" s="301"/>
      <c r="O302" s="300"/>
      <c r="P302" s="301"/>
      <c r="Q302" s="301"/>
      <c r="R302" s="301"/>
      <c r="S302" s="300"/>
      <c r="T302" s="301"/>
      <c r="U302" s="301"/>
      <c r="V302" s="66"/>
      <c r="W302" s="60"/>
      <c r="X302" s="155">
        <f>AVERAGE(X300,X297,X291,X284,X278,X266)</f>
        <v>6.9861111111111107</v>
      </c>
      <c r="Y302" s="155">
        <f>AVERAGE(Y300,Y297,Y291,Y284,Y278,Y266)</f>
        <v>62.609126984126988</v>
      </c>
    </row>
    <row r="303" spans="1:25" x14ac:dyDescent="0.25">
      <c r="A303" s="58"/>
      <c r="B303" s="64"/>
      <c r="C303" s="195" t="s">
        <v>105</v>
      </c>
      <c r="D303" s="61"/>
      <c r="E303" s="296"/>
      <c r="F303" s="69"/>
      <c r="G303" s="214" t="s">
        <v>40</v>
      </c>
      <c r="H303" s="301"/>
      <c r="I303" s="301"/>
      <c r="J303" s="301"/>
      <c r="K303" s="300"/>
      <c r="L303" s="301"/>
      <c r="M303" s="301"/>
      <c r="N303" s="301"/>
      <c r="O303" s="300"/>
      <c r="P303" s="301"/>
      <c r="Q303" s="301"/>
      <c r="R303" s="301"/>
      <c r="S303" s="300"/>
      <c r="T303" s="301"/>
      <c r="U303" s="301"/>
      <c r="V303" s="11"/>
      <c r="W303" s="60"/>
      <c r="X303" s="213">
        <f>AVERAGE(X298,X292,X285,X279,X274,X267)</f>
        <v>7.1080086580086581</v>
      </c>
      <c r="Y303" s="213">
        <f>AVERAGE(Y298,Y292,Y285,Y279,Y274,Y267)</f>
        <v>63.51010101010101</v>
      </c>
    </row>
    <row r="304" spans="1:25" x14ac:dyDescent="0.25">
      <c r="A304" s="58"/>
      <c r="B304" s="64"/>
      <c r="C304" s="195" t="s">
        <v>109</v>
      </c>
      <c r="D304" s="61"/>
      <c r="E304" s="296"/>
      <c r="F304" s="69"/>
      <c r="G304" s="214" t="s">
        <v>40</v>
      </c>
      <c r="H304" s="301"/>
      <c r="I304" s="301"/>
      <c r="J304" s="301"/>
      <c r="K304" s="300"/>
      <c r="L304" s="301"/>
      <c r="M304" s="301"/>
      <c r="N304" s="301"/>
      <c r="O304" s="300"/>
      <c r="P304" s="301"/>
      <c r="Q304" s="301"/>
      <c r="R304" s="301"/>
      <c r="S304" s="300"/>
      <c r="T304" s="301"/>
      <c r="U304" s="301"/>
      <c r="V304" s="11"/>
      <c r="W304" s="60"/>
      <c r="X304" s="213">
        <f>AVERAGE(X293,X286,X280,X275,X271,X268)</f>
        <v>6.264987163069005</v>
      </c>
      <c r="Y304" s="213">
        <f>AVERAGE(Y293,Y286,Y280,Y275,Y268,Y268)</f>
        <v>60.214463475333041</v>
      </c>
    </row>
    <row r="305" spans="1:25" x14ac:dyDescent="0.25">
      <c r="A305" s="58"/>
      <c r="B305" s="64"/>
      <c r="C305" s="195" t="s">
        <v>119</v>
      </c>
      <c r="D305" s="61"/>
      <c r="E305" s="296"/>
      <c r="F305" s="69"/>
      <c r="G305" s="214" t="s">
        <v>40</v>
      </c>
      <c r="H305" s="301"/>
      <c r="I305" s="301"/>
      <c r="J305" s="301"/>
      <c r="K305" s="300"/>
      <c r="L305" s="301"/>
      <c r="M305" s="301"/>
      <c r="N305" s="301"/>
      <c r="O305" s="300"/>
      <c r="P305" s="301"/>
      <c r="Q305" s="301"/>
      <c r="R305" s="301"/>
      <c r="S305" s="300"/>
      <c r="T305" s="301"/>
      <c r="U305" s="301"/>
      <c r="V305" s="11"/>
      <c r="W305" s="60"/>
      <c r="X305" s="213">
        <f>AVERAGE(X287,X281,X276,X272,X270,X269)</f>
        <v>6.9604730781201356</v>
      </c>
      <c r="Y305" s="213">
        <f>AVERAGE(Y287,Y281,Y276,Y272,Y270,Y269)</f>
        <v>63.674136321195157</v>
      </c>
    </row>
    <row r="306" spans="1:25" x14ac:dyDescent="0.25">
      <c r="A306" s="58"/>
      <c r="B306" s="64"/>
      <c r="C306" s="208"/>
      <c r="D306" s="61"/>
      <c r="E306" s="296"/>
      <c r="F306" s="69"/>
      <c r="G306" s="40"/>
      <c r="H306" s="301"/>
      <c r="I306" s="301"/>
      <c r="J306" s="301"/>
      <c r="K306" s="300"/>
      <c r="L306" s="301"/>
      <c r="M306" s="301"/>
      <c r="N306" s="301"/>
      <c r="O306" s="300"/>
      <c r="P306" s="301"/>
      <c r="Q306" s="301"/>
      <c r="R306" s="301"/>
      <c r="S306" s="300"/>
      <c r="T306" s="301"/>
      <c r="U306" s="301"/>
      <c r="V306" s="11"/>
      <c r="W306" s="60"/>
      <c r="X306" s="124">
        <f>X305-X304</f>
        <v>0.69548591505113055</v>
      </c>
      <c r="Y306" s="124">
        <f>Y305-Y304</f>
        <v>3.4596728458621158</v>
      </c>
    </row>
    <row r="307" spans="1:25" x14ac:dyDescent="0.25">
      <c r="A307" s="58"/>
      <c r="B307" s="425" t="s">
        <v>58</v>
      </c>
      <c r="C307" s="427" t="s">
        <v>119</v>
      </c>
      <c r="D307" s="61">
        <v>6</v>
      </c>
      <c r="E307" s="296">
        <v>21</v>
      </c>
      <c r="F307" s="51">
        <f t="shared" ref="F307:F313" si="51">H307+I307+J307+L307+M307+N307+P307+Q307+R307+T307+U307+V307</f>
        <v>21</v>
      </c>
      <c r="G307" s="214" t="s">
        <v>41</v>
      </c>
      <c r="H307" s="301"/>
      <c r="I307" s="301"/>
      <c r="J307" s="301">
        <v>2</v>
      </c>
      <c r="K307" s="294">
        <f>SUM(H307:J307)*100/F307</f>
        <v>9.5238095238095237</v>
      </c>
      <c r="L307" s="301">
        <v>3</v>
      </c>
      <c r="M307" s="301">
        <v>1</v>
      </c>
      <c r="N307" s="301">
        <v>2</v>
      </c>
      <c r="O307" s="294">
        <f>SUM(L307:N307)*100/F307</f>
        <v>28.571428571428573</v>
      </c>
      <c r="P307" s="301">
        <v>5</v>
      </c>
      <c r="Q307" s="301">
        <v>5</v>
      </c>
      <c r="R307" s="301">
        <v>2</v>
      </c>
      <c r="S307" s="294">
        <f>SUM(P307:R307)*100/F307</f>
        <v>57.142857142857146</v>
      </c>
      <c r="T307" s="301">
        <v>1</v>
      </c>
      <c r="U307" s="301"/>
      <c r="V307" s="11"/>
      <c r="W307" s="43">
        <f>SUM(T307:V307)*100/F307</f>
        <v>4.7619047619047619</v>
      </c>
      <c r="X307" s="196">
        <f t="shared" ref="X307:X313" si="52">((1*H307)+(2*I307)+(3*J307)+(4*L307)+(5*M307)+(6*N307)+(7*P307)+(8*Q307)+(9*R307)+(10*T307)+(11*U307)+(12*V307))/F307</f>
        <v>6.5714285714285712</v>
      </c>
      <c r="Y307" s="197">
        <f t="shared" ref="Y307:Y313" si="53">S307+W307</f>
        <v>61.904761904761905</v>
      </c>
    </row>
    <row r="308" spans="1:25" x14ac:dyDescent="0.25">
      <c r="A308" s="58"/>
      <c r="B308" s="275" t="s">
        <v>107</v>
      </c>
      <c r="C308" s="195" t="s">
        <v>109</v>
      </c>
      <c r="D308" s="61">
        <v>6</v>
      </c>
      <c r="E308" s="296">
        <v>10</v>
      </c>
      <c r="F308" s="51">
        <f t="shared" si="51"/>
        <v>10</v>
      </c>
      <c r="G308" s="214" t="s">
        <v>41</v>
      </c>
      <c r="H308" s="301"/>
      <c r="I308" s="301">
        <v>1</v>
      </c>
      <c r="J308" s="301"/>
      <c r="K308" s="294">
        <f>SUM(H308:J308)*100/F308</f>
        <v>10</v>
      </c>
      <c r="L308" s="301">
        <v>1</v>
      </c>
      <c r="M308" s="301"/>
      <c r="N308" s="301">
        <v>2</v>
      </c>
      <c r="O308" s="294">
        <f>SUM(L308:N308)*100/F308</f>
        <v>30</v>
      </c>
      <c r="P308" s="301">
        <v>1</v>
      </c>
      <c r="Q308" s="301">
        <v>1</v>
      </c>
      <c r="R308" s="301">
        <v>2</v>
      </c>
      <c r="S308" s="294">
        <f>SUM(P308:R308)*100/F308</f>
        <v>40</v>
      </c>
      <c r="T308" s="301">
        <v>2</v>
      </c>
      <c r="U308" s="301"/>
      <c r="V308" s="11"/>
      <c r="W308" s="43">
        <f>SUM(T308:V308)*100/F308</f>
        <v>20</v>
      </c>
      <c r="X308" s="196">
        <f t="shared" si="52"/>
        <v>7.1</v>
      </c>
      <c r="Y308" s="197">
        <f t="shared" si="53"/>
        <v>60</v>
      </c>
    </row>
    <row r="309" spans="1:25" x14ac:dyDescent="0.25">
      <c r="A309" s="58"/>
      <c r="B309" s="425" t="s">
        <v>68</v>
      </c>
      <c r="C309" s="195" t="s">
        <v>119</v>
      </c>
      <c r="D309" s="61">
        <v>7</v>
      </c>
      <c r="E309" s="296">
        <v>10</v>
      </c>
      <c r="F309" s="51">
        <f t="shared" si="51"/>
        <v>10</v>
      </c>
      <c r="G309" s="214" t="s">
        <v>41</v>
      </c>
      <c r="H309" s="301"/>
      <c r="I309" s="301"/>
      <c r="J309" s="301"/>
      <c r="K309" s="294">
        <f>SUM(H309:J309)*100/F309</f>
        <v>0</v>
      </c>
      <c r="L309" s="301">
        <v>1</v>
      </c>
      <c r="M309" s="301">
        <v>2</v>
      </c>
      <c r="N309" s="301">
        <v>1</v>
      </c>
      <c r="O309" s="294">
        <f>SUM(L309:N309)*100/F309</f>
        <v>40</v>
      </c>
      <c r="P309" s="301">
        <v>2</v>
      </c>
      <c r="Q309" s="301">
        <v>2</v>
      </c>
      <c r="R309" s="301">
        <v>2</v>
      </c>
      <c r="S309" s="294">
        <f>SUM(P309:R309)*100/F309</f>
        <v>60</v>
      </c>
      <c r="T309" s="301"/>
      <c r="U309" s="301"/>
      <c r="V309" s="11"/>
      <c r="W309" s="43">
        <f>SUM(T309:V309)*100/F309</f>
        <v>0</v>
      </c>
      <c r="X309" s="196">
        <f t="shared" si="52"/>
        <v>6.8</v>
      </c>
      <c r="Y309" s="197">
        <f t="shared" si="53"/>
        <v>60</v>
      </c>
    </row>
    <row r="310" spans="1:25" x14ac:dyDescent="0.25">
      <c r="A310" s="58"/>
      <c r="B310" s="275"/>
      <c r="C310" s="195"/>
      <c r="D310" s="61"/>
      <c r="E310" s="296"/>
      <c r="F310" s="51"/>
      <c r="G310" s="214"/>
      <c r="H310" s="301"/>
      <c r="I310" s="301"/>
      <c r="J310" s="301"/>
      <c r="K310" s="294"/>
      <c r="L310" s="301"/>
      <c r="M310" s="301"/>
      <c r="N310" s="301"/>
      <c r="O310" s="294"/>
      <c r="P310" s="301"/>
      <c r="Q310" s="301"/>
      <c r="R310" s="301"/>
      <c r="S310" s="294"/>
      <c r="T310" s="301"/>
      <c r="U310" s="301"/>
      <c r="V310" s="11"/>
      <c r="W310" s="43"/>
      <c r="X310" s="124">
        <f>X309-X308</f>
        <v>-0.29999999999999982</v>
      </c>
      <c r="Y310" s="124">
        <f>Y309-Y308</f>
        <v>0</v>
      </c>
    </row>
    <row r="311" spans="1:25" x14ac:dyDescent="0.25">
      <c r="A311" s="58"/>
      <c r="B311" s="275" t="s">
        <v>107</v>
      </c>
      <c r="C311" s="195" t="s">
        <v>105</v>
      </c>
      <c r="D311" s="194">
        <v>6</v>
      </c>
      <c r="E311" s="292">
        <v>17</v>
      </c>
      <c r="F311" s="51">
        <f t="shared" si="51"/>
        <v>17</v>
      </c>
      <c r="G311" s="214" t="s">
        <v>41</v>
      </c>
      <c r="H311" s="292"/>
      <c r="I311" s="292"/>
      <c r="J311" s="293"/>
      <c r="K311" s="294">
        <f>SUM(H311:J311)*100/F311</f>
        <v>0</v>
      </c>
      <c r="L311" s="295">
        <v>3</v>
      </c>
      <c r="M311" s="295">
        <v>2</v>
      </c>
      <c r="N311" s="296">
        <v>3</v>
      </c>
      <c r="O311" s="294">
        <f>SUM(L311:N311)*100/F311</f>
        <v>47.058823529411768</v>
      </c>
      <c r="P311" s="295">
        <v>4</v>
      </c>
      <c r="Q311" s="295">
        <v>2</v>
      </c>
      <c r="R311" s="296">
        <v>1</v>
      </c>
      <c r="S311" s="294">
        <f>SUM(P311:R311)*100/F311</f>
        <v>41.176470588235297</v>
      </c>
      <c r="T311" s="295">
        <v>1</v>
      </c>
      <c r="U311" s="295">
        <v>1</v>
      </c>
      <c r="V311" s="28"/>
      <c r="W311" s="43">
        <f>SUM(T311:V311)*100/F311</f>
        <v>11.764705882352942</v>
      </c>
      <c r="X311" s="196">
        <f t="shared" si="52"/>
        <v>6.7058823529411766</v>
      </c>
      <c r="Y311" s="197">
        <f t="shared" si="53"/>
        <v>52.941176470588239</v>
      </c>
    </row>
    <row r="312" spans="1:25" x14ac:dyDescent="0.25">
      <c r="A312" s="58"/>
      <c r="B312" s="275" t="s">
        <v>107</v>
      </c>
      <c r="C312" s="195" t="s">
        <v>109</v>
      </c>
      <c r="D312" s="194">
        <v>7</v>
      </c>
      <c r="E312" s="292">
        <v>17</v>
      </c>
      <c r="F312" s="51">
        <f t="shared" si="51"/>
        <v>17</v>
      </c>
      <c r="G312" s="214" t="s">
        <v>41</v>
      </c>
      <c r="H312" s="292"/>
      <c r="I312" s="292"/>
      <c r="J312" s="293">
        <v>1</v>
      </c>
      <c r="K312" s="294">
        <f>SUM(H312:J312)*100/F312</f>
        <v>5.882352941176471</v>
      </c>
      <c r="L312" s="295">
        <v>1</v>
      </c>
      <c r="M312" s="295">
        <v>4</v>
      </c>
      <c r="N312" s="296">
        <v>6</v>
      </c>
      <c r="O312" s="294">
        <f>SUM(L312:N312)*100/F312</f>
        <v>64.705882352941174</v>
      </c>
      <c r="P312" s="295">
        <v>1</v>
      </c>
      <c r="Q312" s="295"/>
      <c r="R312" s="296">
        <v>2</v>
      </c>
      <c r="S312" s="294">
        <f>SUM(P312:R312)*100/F312</f>
        <v>17.647058823529413</v>
      </c>
      <c r="T312" s="295">
        <v>1</v>
      </c>
      <c r="U312" s="295">
        <v>1</v>
      </c>
      <c r="V312" s="28"/>
      <c r="W312" s="43">
        <f>SUM(T312:V312)*100/F312</f>
        <v>11.764705882352942</v>
      </c>
      <c r="X312" s="196">
        <f t="shared" si="52"/>
        <v>6.4117647058823533</v>
      </c>
      <c r="Y312" s="197">
        <f t="shared" si="53"/>
        <v>29.411764705882355</v>
      </c>
    </row>
    <row r="313" spans="1:25" x14ac:dyDescent="0.25">
      <c r="A313" s="58"/>
      <c r="B313" s="425" t="s">
        <v>71</v>
      </c>
      <c r="C313" s="195" t="s">
        <v>119</v>
      </c>
      <c r="D313" s="194">
        <v>8</v>
      </c>
      <c r="E313" s="292">
        <v>18</v>
      </c>
      <c r="F313" s="51">
        <f t="shared" si="51"/>
        <v>18</v>
      </c>
      <c r="G313" s="214" t="s">
        <v>41</v>
      </c>
      <c r="H313" s="292"/>
      <c r="I313" s="292">
        <v>1</v>
      </c>
      <c r="J313" s="293">
        <v>2</v>
      </c>
      <c r="K313" s="294">
        <f>SUM(H313:J313)*100/F313</f>
        <v>16.666666666666668</v>
      </c>
      <c r="L313" s="295">
        <v>1</v>
      </c>
      <c r="M313" s="295">
        <v>4</v>
      </c>
      <c r="N313" s="296">
        <v>3</v>
      </c>
      <c r="O313" s="294">
        <f>SUM(L313:N313)*100/F313</f>
        <v>44.444444444444443</v>
      </c>
      <c r="P313" s="295">
        <v>2</v>
      </c>
      <c r="Q313" s="295"/>
      <c r="R313" s="296">
        <v>1</v>
      </c>
      <c r="S313" s="294">
        <f>SUM(P313:R313)*100/F313</f>
        <v>16.666666666666668</v>
      </c>
      <c r="T313" s="295">
        <v>4</v>
      </c>
      <c r="U313" s="295"/>
      <c r="V313" s="28"/>
      <c r="W313" s="43">
        <f>SUM(T313:V313)*100/F313</f>
        <v>22.222222222222221</v>
      </c>
      <c r="X313" s="196">
        <f t="shared" si="52"/>
        <v>6.2777777777777777</v>
      </c>
      <c r="Y313" s="197">
        <f t="shared" si="53"/>
        <v>38.888888888888886</v>
      </c>
    </row>
    <row r="314" spans="1:25" x14ac:dyDescent="0.25">
      <c r="A314" s="58"/>
      <c r="B314" s="275"/>
      <c r="C314" s="195"/>
      <c r="D314" s="194"/>
      <c r="E314" s="292"/>
      <c r="F314" s="51"/>
      <c r="G314" s="214"/>
      <c r="H314" s="292"/>
      <c r="I314" s="292"/>
      <c r="J314" s="293"/>
      <c r="K314" s="294"/>
      <c r="L314" s="295"/>
      <c r="M314" s="295"/>
      <c r="N314" s="296"/>
      <c r="O314" s="294"/>
      <c r="P314" s="295"/>
      <c r="Q314" s="295"/>
      <c r="R314" s="296"/>
      <c r="S314" s="294"/>
      <c r="T314" s="295"/>
      <c r="U314" s="295"/>
      <c r="V314" s="28"/>
      <c r="W314" s="43"/>
      <c r="X314" s="124">
        <f>X313-X312</f>
        <v>-0.13398692810457558</v>
      </c>
      <c r="Y314" s="124">
        <f>Y313-Y312</f>
        <v>9.4771241830065307</v>
      </c>
    </row>
    <row r="315" spans="1:25" x14ac:dyDescent="0.25">
      <c r="A315" s="58"/>
      <c r="B315" s="152" t="s">
        <v>65</v>
      </c>
      <c r="C315" s="164" t="s">
        <v>99</v>
      </c>
      <c r="D315" s="158">
        <v>6</v>
      </c>
      <c r="E315" s="298">
        <v>14</v>
      </c>
      <c r="F315" s="216">
        <f>H315+I315+J315+L315+M315+N315+P315+Q315+R315+T315+U315+V315</f>
        <v>14</v>
      </c>
      <c r="G315" s="217" t="s">
        <v>41</v>
      </c>
      <c r="H315" s="302">
        <v>1</v>
      </c>
      <c r="I315" s="302"/>
      <c r="J315" s="302">
        <v>4</v>
      </c>
      <c r="K315" s="299">
        <f>SUM(H315:J315)*100/E315</f>
        <v>35.714285714285715</v>
      </c>
      <c r="L315" s="302">
        <v>1</v>
      </c>
      <c r="M315" s="302">
        <v>2</v>
      </c>
      <c r="N315" s="302">
        <v>2</v>
      </c>
      <c r="O315" s="299">
        <f>SUM(L315:N315)*100/E315</f>
        <v>35.714285714285715</v>
      </c>
      <c r="P315" s="302">
        <v>1</v>
      </c>
      <c r="Q315" s="302">
        <v>3</v>
      </c>
      <c r="R315" s="302"/>
      <c r="S315" s="299">
        <f>SUM(P315:R315)*100/E315</f>
        <v>28.571428571428573</v>
      </c>
      <c r="T315" s="302"/>
      <c r="U315" s="302"/>
      <c r="V315" s="148"/>
      <c r="W315" s="160">
        <f>SUM(T315:V315)*100/E315</f>
        <v>0</v>
      </c>
      <c r="X315" s="155">
        <f>((1*H315)+(2*I315)+(3*J315)+(4*L315)+(5*M315)+(6*N315)+(7*P315)+(8*Q315)+(9*R315)+(10*T315)+(11*U315)+(12*V315))/F315</f>
        <v>5</v>
      </c>
      <c r="Y315" s="156">
        <f>S315+W315</f>
        <v>28.571428571428573</v>
      </c>
    </row>
    <row r="316" spans="1:25" x14ac:dyDescent="0.25">
      <c r="A316" s="58"/>
      <c r="B316" s="276" t="s">
        <v>107</v>
      </c>
      <c r="C316" s="195" t="s">
        <v>105</v>
      </c>
      <c r="D316" s="194">
        <v>7</v>
      </c>
      <c r="E316" s="292">
        <v>14</v>
      </c>
      <c r="F316" s="51">
        <f>H316+I316+J316+L316+M316+N316+P316+Q316+R316+T316+U316+V316</f>
        <v>14</v>
      </c>
      <c r="G316" s="214" t="s">
        <v>41</v>
      </c>
      <c r="H316" s="292"/>
      <c r="I316" s="292"/>
      <c r="J316" s="293">
        <v>1</v>
      </c>
      <c r="K316" s="294">
        <f>SUM(H316:J316)*100/F316</f>
        <v>7.1428571428571432</v>
      </c>
      <c r="L316" s="295">
        <v>3</v>
      </c>
      <c r="M316" s="295">
        <v>2</v>
      </c>
      <c r="N316" s="296">
        <v>1</v>
      </c>
      <c r="O316" s="294">
        <f>SUM(L316:N316)*100/F316</f>
        <v>42.857142857142854</v>
      </c>
      <c r="P316" s="295">
        <v>3</v>
      </c>
      <c r="Q316" s="295">
        <v>2</v>
      </c>
      <c r="R316" s="296">
        <v>1</v>
      </c>
      <c r="S316" s="294">
        <f>SUM(P316:R316)*100/F316</f>
        <v>42.857142857142854</v>
      </c>
      <c r="T316" s="295">
        <v>1</v>
      </c>
      <c r="U316" s="295"/>
      <c r="V316" s="28"/>
      <c r="W316" s="43">
        <f>SUM(T316:V316)*100/F315</f>
        <v>7.1428571428571432</v>
      </c>
      <c r="X316" s="196">
        <f>((1*H316)+(2*I316)+(3*J316)+(4*L316)+(5*M316)+(6*N316)+(7*P316)+(8*Q316)+(9*R316)+(10*T316)+(11*U316)+(12*V316))/F316</f>
        <v>6.2142857142857144</v>
      </c>
      <c r="Y316" s="197">
        <f>S316+W316</f>
        <v>50</v>
      </c>
    </row>
    <row r="317" spans="1:25" x14ac:dyDescent="0.25">
      <c r="A317" s="58"/>
      <c r="B317" s="276" t="s">
        <v>107</v>
      </c>
      <c r="C317" s="195" t="s">
        <v>109</v>
      </c>
      <c r="D317" s="194">
        <v>8</v>
      </c>
      <c r="E317" s="292">
        <v>15</v>
      </c>
      <c r="F317" s="51">
        <f>H317+I317+J317+L317+M317+N317+P317+Q317+R317+T317+U317+V317</f>
        <v>15</v>
      </c>
      <c r="G317" s="214" t="s">
        <v>41</v>
      </c>
      <c r="H317" s="292"/>
      <c r="I317" s="292">
        <v>1</v>
      </c>
      <c r="J317" s="293">
        <v>3</v>
      </c>
      <c r="K317" s="294">
        <f>SUM(H317:J317)*100/F317</f>
        <v>26.666666666666668</v>
      </c>
      <c r="L317" s="295">
        <v>1</v>
      </c>
      <c r="M317" s="295">
        <v>3</v>
      </c>
      <c r="N317" s="296">
        <v>2</v>
      </c>
      <c r="O317" s="294">
        <f>SUM(L317:N317)*100/F317</f>
        <v>40</v>
      </c>
      <c r="P317" s="295"/>
      <c r="Q317" s="295">
        <v>1</v>
      </c>
      <c r="R317" s="296">
        <v>2</v>
      </c>
      <c r="S317" s="294">
        <f>SUM(P317:R317)*100/F317</f>
        <v>20</v>
      </c>
      <c r="T317" s="295">
        <v>2</v>
      </c>
      <c r="U317" s="295"/>
      <c r="V317" s="28"/>
      <c r="W317" s="43">
        <f>SUM(T317:V317)*100/F316</f>
        <v>14.285714285714286</v>
      </c>
      <c r="X317" s="196">
        <f>((1*H317)+(2*I317)+(3*J317)+(4*L317)+(5*M317)+(6*N317)+(7*P317)+(8*Q317)+(9*R317)+(10*T317)+(11*U317)+(12*V317))/F317</f>
        <v>5.8666666666666663</v>
      </c>
      <c r="Y317" s="197">
        <f>S317+W317</f>
        <v>34.285714285714285</v>
      </c>
    </row>
    <row r="318" spans="1:25" x14ac:dyDescent="0.25">
      <c r="A318" s="58"/>
      <c r="B318" s="426" t="s">
        <v>123</v>
      </c>
      <c r="C318" s="195" t="s">
        <v>119</v>
      </c>
      <c r="D318" s="194">
        <v>9</v>
      </c>
      <c r="E318" s="292">
        <v>15</v>
      </c>
      <c r="F318" s="51">
        <f>H318+I318+J318+L318+M318+N318+P318+Q318+R318+T318+U318+V318</f>
        <v>15</v>
      </c>
      <c r="G318" s="214" t="s">
        <v>41</v>
      </c>
      <c r="H318" s="292"/>
      <c r="I318" s="292">
        <v>2</v>
      </c>
      <c r="J318" s="293">
        <v>2</v>
      </c>
      <c r="K318" s="294">
        <f>SUM(H318:J318)*100/F318</f>
        <v>26.666666666666668</v>
      </c>
      <c r="L318" s="295">
        <v>1</v>
      </c>
      <c r="M318" s="295">
        <v>1</v>
      </c>
      <c r="N318" s="296">
        <v>4</v>
      </c>
      <c r="O318" s="294">
        <f>SUM(L318:N318)*100/F318</f>
        <v>40</v>
      </c>
      <c r="P318" s="295">
        <v>2</v>
      </c>
      <c r="Q318" s="295"/>
      <c r="R318" s="296">
        <v>2</v>
      </c>
      <c r="S318" s="294">
        <f>SUM(P318:R318)*100/F318</f>
        <v>26.666666666666668</v>
      </c>
      <c r="T318" s="295">
        <v>1</v>
      </c>
      <c r="U318" s="295"/>
      <c r="V318" s="28"/>
      <c r="W318" s="43">
        <f>SUM(T318:V318)*100/F317</f>
        <v>6.666666666666667</v>
      </c>
      <c r="X318" s="196">
        <f>((1*H318)+(2*I318)+(3*J318)+(4*L318)+(5*M318)+(6*N318)+(7*P318)+(8*Q318)+(9*R318)+(10*T318)+(11*U318)+(12*V318))/F318</f>
        <v>5.666666666666667</v>
      </c>
      <c r="Y318" s="197">
        <f>S318+W318</f>
        <v>33.333333333333336</v>
      </c>
    </row>
    <row r="319" spans="1:25" x14ac:dyDescent="0.25">
      <c r="A319" s="58"/>
      <c r="B319" s="65"/>
      <c r="C319" s="212"/>
      <c r="D319" s="61"/>
      <c r="E319" s="296"/>
      <c r="F319" s="221"/>
      <c r="G319" s="222"/>
      <c r="H319" s="301"/>
      <c r="I319" s="301"/>
      <c r="J319" s="301"/>
      <c r="K319" s="300"/>
      <c r="L319" s="301"/>
      <c r="M319" s="301"/>
      <c r="N319" s="301"/>
      <c r="O319" s="300"/>
      <c r="P319" s="301"/>
      <c r="Q319" s="301"/>
      <c r="R319" s="301"/>
      <c r="S319" s="300"/>
      <c r="T319" s="301"/>
      <c r="U319" s="301"/>
      <c r="V319" s="11"/>
      <c r="W319" s="60"/>
      <c r="X319" s="124">
        <f>X318-X317</f>
        <v>-0.19999999999999929</v>
      </c>
      <c r="Y319" s="124">
        <f>Y318-Y317</f>
        <v>-0.952380952380949</v>
      </c>
    </row>
    <row r="320" spans="1:25" x14ac:dyDescent="0.25">
      <c r="A320" s="58"/>
      <c r="B320" s="64" t="s">
        <v>65</v>
      </c>
      <c r="C320" s="37" t="s">
        <v>20</v>
      </c>
      <c r="D320" s="58">
        <v>6</v>
      </c>
      <c r="E320" s="293">
        <v>15</v>
      </c>
      <c r="F320" s="59">
        <f>H320+I320+J320+L320+M320+N320+P320+Q320+R320+T320+U320+V320</f>
        <v>15</v>
      </c>
      <c r="G320" s="64" t="s">
        <v>41</v>
      </c>
      <c r="H320" s="301"/>
      <c r="I320" s="301"/>
      <c r="J320" s="301">
        <v>3</v>
      </c>
      <c r="K320" s="300">
        <f>SUM(H320:J320)*100/E320</f>
        <v>20</v>
      </c>
      <c r="L320" s="301"/>
      <c r="M320" s="301">
        <v>1</v>
      </c>
      <c r="N320" s="301"/>
      <c r="O320" s="300">
        <f>SUM(L320:N320)*100/E320</f>
        <v>6.666666666666667</v>
      </c>
      <c r="P320" s="301">
        <v>3</v>
      </c>
      <c r="Q320" s="301">
        <v>5</v>
      </c>
      <c r="R320" s="301">
        <v>2</v>
      </c>
      <c r="S320" s="300">
        <f>SUM(P320:R320)*100/E320</f>
        <v>66.666666666666671</v>
      </c>
      <c r="T320" s="301">
        <v>1</v>
      </c>
      <c r="U320" s="301"/>
      <c r="V320" s="66"/>
      <c r="W320" s="60">
        <f>SUM(T320:V320)*100/E320</f>
        <v>6.666666666666667</v>
      </c>
      <c r="X320" s="62">
        <f>((1*H320)+(2*I320)+(3*J320)+(4*L320)+(5*M320)+(6*N320)+(7*P320)+(8*Q320)+(9*R320)+(10*T320)+(11*U320)+(12*V320))/F320</f>
        <v>6.8666666666666663</v>
      </c>
      <c r="Y320" s="63">
        <f>S320+W320</f>
        <v>73.333333333333343</v>
      </c>
    </row>
    <row r="321" spans="1:25" x14ac:dyDescent="0.25">
      <c r="A321" s="58"/>
      <c r="B321" s="163" t="s">
        <v>68</v>
      </c>
      <c r="C321" s="140" t="s">
        <v>99</v>
      </c>
      <c r="D321" s="158">
        <v>7</v>
      </c>
      <c r="E321" s="298">
        <v>14</v>
      </c>
      <c r="F321" s="59">
        <f>H321+I321+J321+L321+M321+N321+P321+Q321+R321+T321+U321+V321</f>
        <v>14</v>
      </c>
      <c r="G321" s="152" t="s">
        <v>41</v>
      </c>
      <c r="H321" s="302"/>
      <c r="I321" s="302"/>
      <c r="J321" s="302">
        <v>1</v>
      </c>
      <c r="K321" s="299">
        <f>SUM(H321:J321)*100/E321</f>
        <v>7.1428571428571432</v>
      </c>
      <c r="L321" s="302">
        <v>2</v>
      </c>
      <c r="M321" s="302">
        <v>2</v>
      </c>
      <c r="N321" s="302">
        <v>1</v>
      </c>
      <c r="O321" s="299">
        <f>SUM(L321:N321)*100/E321</f>
        <v>35.714285714285715</v>
      </c>
      <c r="P321" s="302">
        <v>2</v>
      </c>
      <c r="Q321" s="302">
        <v>2</v>
      </c>
      <c r="R321" s="302">
        <v>3</v>
      </c>
      <c r="S321" s="299">
        <f>SUM(P321:R321)*100/E321</f>
        <v>50</v>
      </c>
      <c r="T321" s="302">
        <v>1</v>
      </c>
      <c r="U321" s="302"/>
      <c r="V321" s="159"/>
      <c r="W321" s="160">
        <f>SUM(T321:V321)*100/E321</f>
        <v>7.1428571428571432</v>
      </c>
      <c r="X321" s="155">
        <f>((1*H321)+(2*I321)+(3*J321)+(4*L321)+(5*M321)+(6*N321)+(7*P321)+(8*Q321)+(9*R321)+(10*T321)+(11*U321)+(12*V321))/F321</f>
        <v>6.7142857142857144</v>
      </c>
      <c r="Y321" s="156">
        <f>S321+W321</f>
        <v>57.142857142857146</v>
      </c>
    </row>
    <row r="322" spans="1:25" x14ac:dyDescent="0.25">
      <c r="A322" s="58"/>
      <c r="B322" s="275" t="s">
        <v>107</v>
      </c>
      <c r="C322" s="195" t="s">
        <v>105</v>
      </c>
      <c r="D322" s="194">
        <v>8</v>
      </c>
      <c r="E322" s="292">
        <v>14</v>
      </c>
      <c r="F322" s="51">
        <f>H322+I322+J322+L322+M322+N322+P322+Q322+R322+T322+U322+V322</f>
        <v>14</v>
      </c>
      <c r="G322" s="214" t="s">
        <v>41</v>
      </c>
      <c r="H322" s="292"/>
      <c r="I322" s="292">
        <v>1</v>
      </c>
      <c r="J322" s="293">
        <v>1</v>
      </c>
      <c r="K322" s="294">
        <f>SUM(H322:J322)*100/F322</f>
        <v>14.285714285714286</v>
      </c>
      <c r="L322" s="295">
        <v>2</v>
      </c>
      <c r="M322" s="295"/>
      <c r="N322" s="296"/>
      <c r="O322" s="294">
        <f>SUM(L322:N322)*100/F322</f>
        <v>14.285714285714286</v>
      </c>
      <c r="P322" s="295">
        <v>1</v>
      </c>
      <c r="Q322" s="295">
        <v>3</v>
      </c>
      <c r="R322" s="296">
        <v>3</v>
      </c>
      <c r="S322" s="294">
        <f>SUM(P322:R322)*100/F322</f>
        <v>50</v>
      </c>
      <c r="T322" s="295">
        <v>2</v>
      </c>
      <c r="U322" s="295">
        <v>1</v>
      </c>
      <c r="V322" s="28"/>
      <c r="W322" s="43">
        <f>SUM(T322:V322)*100/F321</f>
        <v>21.428571428571427</v>
      </c>
      <c r="X322" s="196">
        <f>((1*H322)+(2*I322)+(3*J322)+(4*L322)+(5*M322)+(6*N322)+(7*P322)+(8*Q322)+(9*R322)+(10*T322)+(11*U322)+(12*V322))/F322</f>
        <v>7.2857142857142856</v>
      </c>
      <c r="Y322" s="197">
        <f>S322+W322</f>
        <v>71.428571428571431</v>
      </c>
    </row>
    <row r="323" spans="1:25" x14ac:dyDescent="0.25">
      <c r="A323" s="58"/>
      <c r="B323" s="275" t="s">
        <v>107</v>
      </c>
      <c r="C323" s="195" t="s">
        <v>109</v>
      </c>
      <c r="D323" s="194">
        <v>9</v>
      </c>
      <c r="E323" s="292">
        <v>14</v>
      </c>
      <c r="F323" s="51">
        <f>H323+I323+J323+L323+M323+N323+P323+Q323+R323+T323+U323+V323</f>
        <v>14</v>
      </c>
      <c r="G323" s="214" t="s">
        <v>41</v>
      </c>
      <c r="H323" s="292"/>
      <c r="I323" s="292">
        <v>1</v>
      </c>
      <c r="J323" s="293">
        <v>2</v>
      </c>
      <c r="K323" s="294">
        <f>SUM(H323:J323)*100/F323</f>
        <v>21.428571428571427</v>
      </c>
      <c r="L323" s="295">
        <v>2</v>
      </c>
      <c r="M323" s="295"/>
      <c r="N323" s="296">
        <v>3</v>
      </c>
      <c r="O323" s="294">
        <f>SUM(L323:N323)*100/F323</f>
        <v>35.714285714285715</v>
      </c>
      <c r="P323" s="295">
        <v>1</v>
      </c>
      <c r="Q323" s="295">
        <v>1</v>
      </c>
      <c r="R323" s="296">
        <v>1</v>
      </c>
      <c r="S323" s="294">
        <f>SUM(P323:R323)*100/F323</f>
        <v>21.428571428571427</v>
      </c>
      <c r="T323" s="295">
        <v>3</v>
      </c>
      <c r="U323" s="295"/>
      <c r="V323" s="28"/>
      <c r="W323" s="43">
        <f>SUM(T323:V323)*100/F322</f>
        <v>21.428571428571427</v>
      </c>
      <c r="X323" s="196">
        <f>((1*H323)+(2*I323)+(3*J323)+(4*L323)+(5*M323)+(6*N323)+(7*P323)+(8*Q323)+(9*R323)+(10*T323)+(11*U323)+(12*V323))/F323</f>
        <v>6.2857142857142856</v>
      </c>
      <c r="Y323" s="197">
        <f>S323+W323</f>
        <v>42.857142857142854</v>
      </c>
    </row>
    <row r="324" spans="1:25" x14ac:dyDescent="0.25">
      <c r="A324" s="58"/>
      <c r="B324" s="425" t="s">
        <v>71</v>
      </c>
      <c r="C324" s="195" t="s">
        <v>119</v>
      </c>
      <c r="D324" s="194">
        <v>10</v>
      </c>
      <c r="E324" s="292">
        <v>9</v>
      </c>
      <c r="F324" s="51">
        <f>H324+I324+J324+L324+M324+N324+P324+Q324+R324+T324+U324+V324</f>
        <v>9</v>
      </c>
      <c r="G324" s="214" t="s">
        <v>41</v>
      </c>
      <c r="H324" s="292"/>
      <c r="I324" s="292"/>
      <c r="J324" s="293">
        <v>3</v>
      </c>
      <c r="K324" s="294">
        <f>SUM(H324:J324)*100/F324</f>
        <v>33.333333333333336</v>
      </c>
      <c r="L324" s="295"/>
      <c r="M324" s="295"/>
      <c r="N324" s="296"/>
      <c r="O324" s="294">
        <f>SUM(L324:N324)*100/F324</f>
        <v>0</v>
      </c>
      <c r="P324" s="295"/>
      <c r="Q324" s="295">
        <v>1</v>
      </c>
      <c r="R324" s="296">
        <v>3</v>
      </c>
      <c r="S324" s="294">
        <f>SUM(P324:R324)*100/F324</f>
        <v>44.444444444444443</v>
      </c>
      <c r="T324" s="295">
        <v>2</v>
      </c>
      <c r="U324" s="295"/>
      <c r="V324" s="28"/>
      <c r="W324" s="43">
        <f>SUM(T324:V324)*100/F324</f>
        <v>22.222222222222221</v>
      </c>
      <c r="X324" s="196">
        <f>((1*H324)+(2*I324)+(3*J324)+(4*L324)+(5*M324)+(6*N324)+(7*P324)+(8*Q324)+(9*R324)+(10*T324)+(11*U324)+(12*V324))/F324</f>
        <v>7.1111111111111107</v>
      </c>
      <c r="Y324" s="197">
        <f>S324+W324</f>
        <v>66.666666666666657</v>
      </c>
    </row>
    <row r="325" spans="1:25" x14ac:dyDescent="0.25">
      <c r="A325" s="58"/>
      <c r="B325" s="64"/>
      <c r="C325" s="212"/>
      <c r="D325" s="61"/>
      <c r="E325" s="296"/>
      <c r="F325" s="221"/>
      <c r="G325" s="222"/>
      <c r="H325" s="301"/>
      <c r="I325" s="301"/>
      <c r="J325" s="301"/>
      <c r="K325" s="300"/>
      <c r="L325" s="301"/>
      <c r="M325" s="301"/>
      <c r="N325" s="301"/>
      <c r="O325" s="300"/>
      <c r="P325" s="301"/>
      <c r="Q325" s="301"/>
      <c r="R325" s="301"/>
      <c r="S325" s="300"/>
      <c r="T325" s="301"/>
      <c r="U325" s="301"/>
      <c r="V325" s="11"/>
      <c r="W325" s="60"/>
      <c r="X325" s="124">
        <f>X324-X323</f>
        <v>0.82539682539682513</v>
      </c>
      <c r="Y325" s="124">
        <f>Y324-Y323</f>
        <v>23.809523809523803</v>
      </c>
    </row>
    <row r="326" spans="1:25" x14ac:dyDescent="0.25">
      <c r="A326" s="58"/>
      <c r="B326" s="126" t="s">
        <v>71</v>
      </c>
      <c r="C326" s="73" t="s">
        <v>89</v>
      </c>
      <c r="D326" s="74">
        <v>6</v>
      </c>
      <c r="E326" s="312">
        <v>11</v>
      </c>
      <c r="F326" s="59">
        <f t="shared" ref="F326:F331" si="54">H326+I326+J326+L326+M326+N326+P326+Q326+R326+T326+U326+V326</f>
        <v>11</v>
      </c>
      <c r="G326" s="77" t="s">
        <v>41</v>
      </c>
      <c r="H326" s="303"/>
      <c r="I326" s="303"/>
      <c r="J326" s="303">
        <v>2</v>
      </c>
      <c r="K326" s="304">
        <f>SUM(H326:J326)*100/F326</f>
        <v>18.181818181818183</v>
      </c>
      <c r="L326" s="303">
        <v>1</v>
      </c>
      <c r="M326" s="303">
        <v>1</v>
      </c>
      <c r="N326" s="303">
        <v>1</v>
      </c>
      <c r="O326" s="304">
        <f>SUM(L326:N326)*100/F326</f>
        <v>27.272727272727273</v>
      </c>
      <c r="P326" s="303">
        <v>2</v>
      </c>
      <c r="Q326" s="303"/>
      <c r="R326" s="303">
        <v>2</v>
      </c>
      <c r="S326" s="304">
        <f>SUM(P326:R326)*100/F326</f>
        <v>36.363636363636367</v>
      </c>
      <c r="T326" s="303">
        <v>2</v>
      </c>
      <c r="U326" s="303"/>
      <c r="V326" s="108"/>
      <c r="W326" s="111">
        <f>SUM(T326:V326)*100/F326</f>
        <v>18.181818181818183</v>
      </c>
      <c r="X326" s="120">
        <f t="shared" ref="X326:X331" si="55">((1*H326)+(2*I326)+(3*J326)+(4*L326)+(5*M326)+(6*N326)+(7*P326)+(8*Q326)+(9*R326)+(10*T326)+(11*U326)+(12*V326))/F326</f>
        <v>6.6363636363636367</v>
      </c>
      <c r="Y326" s="121">
        <f t="shared" ref="Y326:Y331" si="56">S326+W326</f>
        <v>54.545454545454547</v>
      </c>
    </row>
    <row r="327" spans="1:25" x14ac:dyDescent="0.25">
      <c r="A327" s="58"/>
      <c r="B327" s="64" t="s">
        <v>68</v>
      </c>
      <c r="C327" s="37" t="s">
        <v>20</v>
      </c>
      <c r="D327" s="58">
        <v>7</v>
      </c>
      <c r="E327" s="293">
        <v>11</v>
      </c>
      <c r="F327" s="59">
        <f t="shared" si="54"/>
        <v>11</v>
      </c>
      <c r="G327" s="64" t="s">
        <v>41</v>
      </c>
      <c r="H327" s="301"/>
      <c r="I327" s="301">
        <v>2</v>
      </c>
      <c r="J327" s="301">
        <v>2</v>
      </c>
      <c r="K327" s="300">
        <f>SUM(H327:J327)*100/E327</f>
        <v>36.363636363636367</v>
      </c>
      <c r="L327" s="301">
        <v>1</v>
      </c>
      <c r="M327" s="301"/>
      <c r="N327" s="301">
        <v>1</v>
      </c>
      <c r="O327" s="300">
        <f>SUM(L327:N327)*100/E327</f>
        <v>18.181818181818183</v>
      </c>
      <c r="P327" s="301"/>
      <c r="Q327" s="301">
        <v>2</v>
      </c>
      <c r="R327" s="301">
        <v>1</v>
      </c>
      <c r="S327" s="300">
        <f>SUM(P327:R327)*100/E327</f>
        <v>27.272727272727273</v>
      </c>
      <c r="T327" s="301">
        <v>2</v>
      </c>
      <c r="U327" s="301"/>
      <c r="V327" s="66"/>
      <c r="W327" s="60">
        <f>SUM(T327:V327)*100/E327</f>
        <v>18.181818181818183</v>
      </c>
      <c r="X327" s="62">
        <f t="shared" si="55"/>
        <v>5.9090909090909092</v>
      </c>
      <c r="Y327" s="63">
        <f t="shared" si="56"/>
        <v>45.454545454545453</v>
      </c>
    </row>
    <row r="328" spans="1:25" x14ac:dyDescent="0.25">
      <c r="A328" s="58"/>
      <c r="B328" s="163" t="s">
        <v>71</v>
      </c>
      <c r="C328" s="140" t="s">
        <v>99</v>
      </c>
      <c r="D328" s="158">
        <v>8</v>
      </c>
      <c r="E328" s="298">
        <v>10</v>
      </c>
      <c r="F328" s="59">
        <f t="shared" si="54"/>
        <v>10</v>
      </c>
      <c r="G328" s="152" t="s">
        <v>41</v>
      </c>
      <c r="H328" s="302"/>
      <c r="I328" s="302">
        <v>1</v>
      </c>
      <c r="J328" s="302">
        <v>1</v>
      </c>
      <c r="K328" s="299">
        <f>SUM(H328:J328)*100/E328</f>
        <v>20</v>
      </c>
      <c r="L328" s="302">
        <v>2</v>
      </c>
      <c r="M328" s="302">
        <v>1</v>
      </c>
      <c r="N328" s="302"/>
      <c r="O328" s="299">
        <f>SUM(L328:N328)*100/E328</f>
        <v>30</v>
      </c>
      <c r="P328" s="302">
        <v>1</v>
      </c>
      <c r="Q328" s="302"/>
      <c r="R328" s="302">
        <v>2</v>
      </c>
      <c r="S328" s="299">
        <f>SUM(P328:R328)*100/E328</f>
        <v>30</v>
      </c>
      <c r="T328" s="302">
        <v>2</v>
      </c>
      <c r="U328" s="302"/>
      <c r="V328" s="159"/>
      <c r="W328" s="160">
        <f>SUM(T328:V328)*100/E328</f>
        <v>20</v>
      </c>
      <c r="X328" s="155">
        <f t="shared" si="55"/>
        <v>6.3</v>
      </c>
      <c r="Y328" s="156">
        <f t="shared" si="56"/>
        <v>50</v>
      </c>
    </row>
    <row r="329" spans="1:25" x14ac:dyDescent="0.25">
      <c r="A329" s="58"/>
      <c r="B329" s="275" t="s">
        <v>107</v>
      </c>
      <c r="C329" s="195" t="s">
        <v>105</v>
      </c>
      <c r="D329" s="194">
        <v>9</v>
      </c>
      <c r="E329" s="292">
        <v>10</v>
      </c>
      <c r="F329" s="51">
        <f t="shared" si="54"/>
        <v>10</v>
      </c>
      <c r="G329" s="214" t="s">
        <v>41</v>
      </c>
      <c r="H329" s="292"/>
      <c r="I329" s="292"/>
      <c r="J329" s="293">
        <v>4</v>
      </c>
      <c r="K329" s="294">
        <f>SUM(H329:J329)*100/F329</f>
        <v>40</v>
      </c>
      <c r="L329" s="295">
        <v>1</v>
      </c>
      <c r="M329" s="295">
        <v>2</v>
      </c>
      <c r="N329" s="296"/>
      <c r="O329" s="294">
        <f>SUM(L329:N329)*100/F329</f>
        <v>30</v>
      </c>
      <c r="P329" s="295"/>
      <c r="Q329" s="295">
        <v>2</v>
      </c>
      <c r="R329" s="296">
        <v>1</v>
      </c>
      <c r="S329" s="294">
        <f>SUM(P329:R329)*100/F329</f>
        <v>30</v>
      </c>
      <c r="T329" s="295"/>
      <c r="U329" s="295"/>
      <c r="V329" s="28"/>
      <c r="W329" s="43">
        <f>SUM(T329:V329)*100/F328</f>
        <v>0</v>
      </c>
      <c r="X329" s="196">
        <f t="shared" si="55"/>
        <v>5.0999999999999996</v>
      </c>
      <c r="Y329" s="197">
        <f t="shared" si="56"/>
        <v>30</v>
      </c>
    </row>
    <row r="330" spans="1:25" x14ac:dyDescent="0.25">
      <c r="A330" s="58"/>
      <c r="B330" s="275" t="s">
        <v>107</v>
      </c>
      <c r="C330" s="195" t="s">
        <v>109</v>
      </c>
      <c r="D330" s="194">
        <v>10</v>
      </c>
      <c r="E330" s="292">
        <v>9</v>
      </c>
      <c r="F330" s="51">
        <f t="shared" si="54"/>
        <v>9</v>
      </c>
      <c r="G330" s="214" t="s">
        <v>41</v>
      </c>
      <c r="H330" s="292"/>
      <c r="I330" s="292">
        <v>2</v>
      </c>
      <c r="J330" s="293">
        <v>2</v>
      </c>
      <c r="K330" s="294">
        <f>SUM(H330:J330)*100/F330</f>
        <v>44.444444444444443</v>
      </c>
      <c r="L330" s="295">
        <v>1</v>
      </c>
      <c r="M330" s="295"/>
      <c r="N330" s="296">
        <v>1</v>
      </c>
      <c r="O330" s="294">
        <f>SUM(L330:N330)*100/F330</f>
        <v>22.222222222222221</v>
      </c>
      <c r="P330" s="295">
        <v>2</v>
      </c>
      <c r="Q330" s="295">
        <v>1</v>
      </c>
      <c r="R330" s="296"/>
      <c r="S330" s="294">
        <f>SUM(P330:R330)*100/F330</f>
        <v>33.333333333333336</v>
      </c>
      <c r="T330" s="295"/>
      <c r="U330" s="295"/>
      <c r="V330" s="28"/>
      <c r="W330" s="43">
        <f>SUM(T330:V330)*100/F329</f>
        <v>0</v>
      </c>
      <c r="X330" s="196">
        <f t="shared" si="55"/>
        <v>4.666666666666667</v>
      </c>
      <c r="Y330" s="197">
        <f t="shared" si="56"/>
        <v>33.333333333333336</v>
      </c>
    </row>
    <row r="331" spans="1:25" x14ac:dyDescent="0.25">
      <c r="A331" s="58"/>
      <c r="B331" s="425" t="s">
        <v>71</v>
      </c>
      <c r="C331" s="195" t="s">
        <v>119</v>
      </c>
      <c r="D331" s="194">
        <v>11</v>
      </c>
      <c r="E331" s="292">
        <v>7</v>
      </c>
      <c r="F331" s="51">
        <f t="shared" si="54"/>
        <v>7</v>
      </c>
      <c r="G331" s="214" t="s">
        <v>41</v>
      </c>
      <c r="H331" s="292"/>
      <c r="I331" s="292">
        <v>2</v>
      </c>
      <c r="J331" s="293"/>
      <c r="K331" s="294">
        <f>SUM(H331:J331)*100/F331</f>
        <v>28.571428571428573</v>
      </c>
      <c r="L331" s="295"/>
      <c r="M331" s="295">
        <v>2</v>
      </c>
      <c r="N331" s="296"/>
      <c r="O331" s="294">
        <f>SUM(L331:N331)*100/F331</f>
        <v>28.571428571428573</v>
      </c>
      <c r="P331" s="295"/>
      <c r="Q331" s="295"/>
      <c r="R331" s="296">
        <v>3</v>
      </c>
      <c r="S331" s="294">
        <f>SUM(P331:R331)*100/F331</f>
        <v>42.857142857142854</v>
      </c>
      <c r="T331" s="295"/>
      <c r="U331" s="295"/>
      <c r="V331" s="28"/>
      <c r="W331" s="43">
        <f>SUM(T331:V331)*100/F330</f>
        <v>0</v>
      </c>
      <c r="X331" s="196">
        <f t="shared" si="55"/>
        <v>5.8571428571428568</v>
      </c>
      <c r="Y331" s="197">
        <f t="shared" si="56"/>
        <v>42.857142857142854</v>
      </c>
    </row>
    <row r="332" spans="1:25" x14ac:dyDescent="0.25">
      <c r="A332" s="58"/>
      <c r="B332" s="64"/>
      <c r="C332" s="212"/>
      <c r="D332" s="61"/>
      <c r="E332" s="296"/>
      <c r="F332" s="221"/>
      <c r="G332" s="222"/>
      <c r="H332" s="301"/>
      <c r="I332" s="301"/>
      <c r="J332" s="301"/>
      <c r="K332" s="300"/>
      <c r="L332" s="301"/>
      <c r="M332" s="301"/>
      <c r="N332" s="301"/>
      <c r="O332" s="300"/>
      <c r="P332" s="301"/>
      <c r="Q332" s="301"/>
      <c r="R332" s="301"/>
      <c r="S332" s="300"/>
      <c r="T332" s="301"/>
      <c r="U332" s="301"/>
      <c r="V332" s="11"/>
      <c r="W332" s="60"/>
      <c r="X332" s="124">
        <f>X331-X330</f>
        <v>1.1904761904761898</v>
      </c>
      <c r="Y332" s="124">
        <f>Y331-Y330</f>
        <v>9.5238095238095184</v>
      </c>
    </row>
    <row r="333" spans="1:25" x14ac:dyDescent="0.25">
      <c r="A333" s="58"/>
      <c r="B333" s="126" t="s">
        <v>71</v>
      </c>
      <c r="C333" s="73" t="s">
        <v>89</v>
      </c>
      <c r="D333" s="74">
        <v>7</v>
      </c>
      <c r="E333" s="312">
        <v>11</v>
      </c>
      <c r="F333" s="59">
        <f>H333+I333+J333+L333+M333+N333+P333+Q333+R333+T333+U333+V333</f>
        <v>11</v>
      </c>
      <c r="G333" s="77" t="s">
        <v>41</v>
      </c>
      <c r="H333" s="303"/>
      <c r="I333" s="303"/>
      <c r="J333" s="303"/>
      <c r="K333" s="304">
        <f>SUM(H333:J333)*100/F333</f>
        <v>0</v>
      </c>
      <c r="L333" s="303"/>
      <c r="M333" s="303"/>
      <c r="N333" s="303">
        <v>3</v>
      </c>
      <c r="O333" s="304">
        <f>SUM(L333:N333)*100/F333</f>
        <v>27.272727272727273</v>
      </c>
      <c r="P333" s="303"/>
      <c r="Q333" s="303">
        <v>3</v>
      </c>
      <c r="R333" s="303">
        <v>2</v>
      </c>
      <c r="S333" s="304">
        <f>SUM(P333:R333)*100/F333</f>
        <v>45.454545454545453</v>
      </c>
      <c r="T333" s="303">
        <v>3</v>
      </c>
      <c r="U333" s="303"/>
      <c r="V333" s="108"/>
      <c r="W333" s="111">
        <f>SUM(T333:V333)*100/F333</f>
        <v>27.272727272727273</v>
      </c>
      <c r="X333" s="120">
        <f>((1*H333)+(2*I333)+(3*J333)+(4*L333)+(5*M333)+(6*N333)+(7*P333)+(8*Q333)+(9*R333)+(10*T333)+(11*U333)+(12*V333))/F333</f>
        <v>8.1818181818181817</v>
      </c>
      <c r="Y333" s="121">
        <f>S333+W333</f>
        <v>72.72727272727272</v>
      </c>
    </row>
    <row r="334" spans="1:25" x14ac:dyDescent="0.25">
      <c r="A334" s="58"/>
      <c r="B334" s="125" t="s">
        <v>71</v>
      </c>
      <c r="C334" s="37" t="s">
        <v>20</v>
      </c>
      <c r="D334" s="58">
        <v>8</v>
      </c>
      <c r="E334" s="313">
        <v>12</v>
      </c>
      <c r="F334" s="59">
        <f>H334+I334+J334+L334+M334+N334+P334+Q334+R334+T334+U334+V334</f>
        <v>12</v>
      </c>
      <c r="G334" s="64" t="s">
        <v>41</v>
      </c>
      <c r="H334" s="301"/>
      <c r="I334" s="301"/>
      <c r="J334" s="301"/>
      <c r="K334" s="300">
        <f>SUM(H334:J334)*100/E334</f>
        <v>0</v>
      </c>
      <c r="L334" s="301"/>
      <c r="M334" s="301">
        <v>1</v>
      </c>
      <c r="N334" s="301"/>
      <c r="O334" s="300">
        <f>SUM(L334:N334)*100/E334</f>
        <v>8.3333333333333339</v>
      </c>
      <c r="P334" s="301">
        <v>1</v>
      </c>
      <c r="Q334" s="301">
        <v>2</v>
      </c>
      <c r="R334" s="301">
        <v>5</v>
      </c>
      <c r="S334" s="300">
        <f>SUM(P334:R334)*100/E334</f>
        <v>66.666666666666671</v>
      </c>
      <c r="T334" s="301">
        <v>2</v>
      </c>
      <c r="U334" s="301">
        <v>1</v>
      </c>
      <c r="V334" s="66"/>
      <c r="W334" s="60">
        <f>SUM(T334:V334)*100/E334</f>
        <v>25</v>
      </c>
      <c r="X334" s="62">
        <f>((1*H334)+(2*I334)+(3*J334)+(4*L334)+(5*M334)+(6*N334)+(7*P334)+(8*Q334)+(9*R334)+(10*T334)+(11*U334)+(12*V334))/F334</f>
        <v>8.6666666666666661</v>
      </c>
      <c r="Y334" s="63">
        <f>S334+W334</f>
        <v>91.666666666666671</v>
      </c>
    </row>
    <row r="335" spans="1:25" x14ac:dyDescent="0.25">
      <c r="A335" s="58"/>
      <c r="B335" s="161" t="s">
        <v>71</v>
      </c>
      <c r="C335" s="140" t="s">
        <v>99</v>
      </c>
      <c r="D335" s="158">
        <v>9</v>
      </c>
      <c r="E335" s="314">
        <v>12</v>
      </c>
      <c r="F335" s="59">
        <f>H335+I335+J335+L335+M335+N335+P335+Q335+R335+T335+U335+V335</f>
        <v>12</v>
      </c>
      <c r="G335" s="152" t="s">
        <v>41</v>
      </c>
      <c r="H335" s="302"/>
      <c r="I335" s="302"/>
      <c r="J335" s="302">
        <v>1</v>
      </c>
      <c r="K335" s="299">
        <f>SUM(H335:J335)*100/E335</f>
        <v>8.3333333333333339</v>
      </c>
      <c r="L335" s="302">
        <v>1</v>
      </c>
      <c r="M335" s="302">
        <v>1</v>
      </c>
      <c r="N335" s="302">
        <v>1</v>
      </c>
      <c r="O335" s="299">
        <f>SUM(L335:N335)*100/E335</f>
        <v>25</v>
      </c>
      <c r="P335" s="302">
        <v>2</v>
      </c>
      <c r="Q335" s="302">
        <v>2</v>
      </c>
      <c r="R335" s="302">
        <v>1</v>
      </c>
      <c r="S335" s="299">
        <f>SUM(P335:R335)*100/E335</f>
        <v>41.666666666666664</v>
      </c>
      <c r="T335" s="302">
        <v>2</v>
      </c>
      <c r="U335" s="302">
        <v>1</v>
      </c>
      <c r="V335" s="159"/>
      <c r="W335" s="160">
        <f>SUM(T335:V335)*100/E335</f>
        <v>25</v>
      </c>
      <c r="X335" s="155">
        <f>((1*H335)+(2*I335)+(3*J335)+(4*L335)+(5*M335)+(6*N335)+(7*P335)+(8*Q335)+(9*R335)+(10*T335)+(11*U335)+(12*V335))/F335</f>
        <v>7.333333333333333</v>
      </c>
      <c r="Y335" s="156">
        <f>S335+W335</f>
        <v>66.666666666666657</v>
      </c>
    </row>
    <row r="336" spans="1:25" x14ac:dyDescent="0.25">
      <c r="A336" s="58"/>
      <c r="B336" s="275" t="s">
        <v>107</v>
      </c>
      <c r="C336" s="195" t="s">
        <v>105</v>
      </c>
      <c r="D336" s="194">
        <v>10</v>
      </c>
      <c r="E336" s="292">
        <v>11</v>
      </c>
      <c r="F336" s="51">
        <f>H336+I336+J336+L336+M336+N336+P336+Q336+R336+T336+U336+V336</f>
        <v>11</v>
      </c>
      <c r="G336" s="214" t="s">
        <v>41</v>
      </c>
      <c r="H336" s="292"/>
      <c r="I336" s="292"/>
      <c r="J336" s="293"/>
      <c r="K336" s="294">
        <f>SUM(H336:J336)*100/F336</f>
        <v>0</v>
      </c>
      <c r="L336" s="295"/>
      <c r="M336" s="295"/>
      <c r="N336" s="296">
        <v>1</v>
      </c>
      <c r="O336" s="294">
        <f>SUM(L336:N336)*100/F336</f>
        <v>9.0909090909090917</v>
      </c>
      <c r="P336" s="295">
        <v>1</v>
      </c>
      <c r="Q336" s="295">
        <v>2</v>
      </c>
      <c r="R336" s="296">
        <v>4</v>
      </c>
      <c r="S336" s="294">
        <f>SUM(P336:R336)*100/F336</f>
        <v>63.636363636363633</v>
      </c>
      <c r="T336" s="295">
        <v>2</v>
      </c>
      <c r="U336" s="295">
        <v>1</v>
      </c>
      <c r="V336" s="28"/>
      <c r="W336" s="43">
        <f>SUM(T336:V336)*100/F335</f>
        <v>25</v>
      </c>
      <c r="X336" s="196">
        <f>((1*H336)+(2*I336)+(3*J336)+(4*L336)+(5*M336)+(6*N336)+(7*P336)+(8*Q336)+(9*R336)+(10*T336)+(11*U336)+(12*V336))/F336</f>
        <v>8.7272727272727266</v>
      </c>
      <c r="Y336" s="197">
        <f>S336+W336</f>
        <v>88.636363636363626</v>
      </c>
    </row>
    <row r="337" spans="1:25" x14ac:dyDescent="0.25">
      <c r="A337" s="58"/>
      <c r="B337" s="275" t="s">
        <v>107</v>
      </c>
      <c r="C337" s="195" t="s">
        <v>109</v>
      </c>
      <c r="D337" s="194">
        <v>11</v>
      </c>
      <c r="E337" s="292">
        <v>11</v>
      </c>
      <c r="F337" s="51">
        <f>H337+I337+J337+L337+M337+N337+P337+Q337+R337+T337+U337+V337</f>
        <v>11</v>
      </c>
      <c r="G337" s="214" t="s">
        <v>41</v>
      </c>
      <c r="H337" s="292"/>
      <c r="I337" s="292"/>
      <c r="J337" s="293"/>
      <c r="K337" s="294">
        <f>SUM(H337:J337)*100/F337</f>
        <v>0</v>
      </c>
      <c r="L337" s="295"/>
      <c r="M337" s="295"/>
      <c r="N337" s="296"/>
      <c r="O337" s="294">
        <f>SUM(L337:N337)*100/F337</f>
        <v>0</v>
      </c>
      <c r="P337" s="295">
        <v>2</v>
      </c>
      <c r="Q337" s="295"/>
      <c r="R337" s="296">
        <v>6</v>
      </c>
      <c r="S337" s="294">
        <f>SUM(P337:R337)*100/F337</f>
        <v>72.727272727272734</v>
      </c>
      <c r="T337" s="295">
        <v>2</v>
      </c>
      <c r="U337" s="295">
        <v>1</v>
      </c>
      <c r="V337" s="28"/>
      <c r="W337" s="43">
        <f>SUM(T337:V337)*100/F336</f>
        <v>27.272727272727273</v>
      </c>
      <c r="X337" s="196">
        <f>((1*H337)+(2*I337)+(3*J337)+(4*L337)+(5*M337)+(6*N337)+(7*P337)+(8*Q337)+(9*R337)+(10*T337)+(11*U337)+(12*V337))/F337</f>
        <v>9</v>
      </c>
      <c r="Y337" s="197">
        <f>S337+W337</f>
        <v>100</v>
      </c>
    </row>
    <row r="338" spans="1:25" x14ac:dyDescent="0.25">
      <c r="A338" s="58"/>
      <c r="B338" s="125"/>
      <c r="C338" s="212"/>
      <c r="D338" s="61"/>
      <c r="E338" s="296"/>
      <c r="F338" s="221"/>
      <c r="G338" s="222"/>
      <c r="H338" s="301"/>
      <c r="I338" s="301"/>
      <c r="J338" s="301"/>
      <c r="K338" s="300"/>
      <c r="L338" s="301"/>
      <c r="M338" s="301"/>
      <c r="N338" s="301"/>
      <c r="O338" s="300"/>
      <c r="P338" s="301"/>
      <c r="Q338" s="301"/>
      <c r="R338" s="301"/>
      <c r="S338" s="300"/>
      <c r="T338" s="301"/>
      <c r="U338" s="301"/>
      <c r="V338" s="11"/>
      <c r="W338" s="60"/>
      <c r="X338" s="124">
        <f>X337-X336</f>
        <v>0.27272727272727337</v>
      </c>
      <c r="Y338" s="124">
        <f>Y337-Y336</f>
        <v>11.363636363636374</v>
      </c>
    </row>
    <row r="339" spans="1:25" x14ac:dyDescent="0.25">
      <c r="A339" s="58"/>
      <c r="B339" s="126" t="s">
        <v>71</v>
      </c>
      <c r="C339" s="73" t="s">
        <v>89</v>
      </c>
      <c r="D339" s="74">
        <v>8</v>
      </c>
      <c r="E339" s="316">
        <v>11</v>
      </c>
      <c r="F339" s="59">
        <f>H339+I339+J339+L339+M339+N339+P339+Q339+R339+T339+U339+V339</f>
        <v>11</v>
      </c>
      <c r="G339" s="77" t="s">
        <v>41</v>
      </c>
      <c r="H339" s="303"/>
      <c r="I339" s="303"/>
      <c r="J339" s="303">
        <v>1</v>
      </c>
      <c r="K339" s="304">
        <f>SUM(H339:J339)*100/F339</f>
        <v>9.0909090909090917</v>
      </c>
      <c r="L339" s="303">
        <v>1</v>
      </c>
      <c r="M339" s="303"/>
      <c r="N339" s="303">
        <v>3</v>
      </c>
      <c r="O339" s="304">
        <f>SUM(L339:N339)*100/F339</f>
        <v>36.363636363636367</v>
      </c>
      <c r="P339" s="303"/>
      <c r="Q339" s="303"/>
      <c r="R339" s="303">
        <v>4</v>
      </c>
      <c r="S339" s="304">
        <f>SUM(P339:R339)*100/F339</f>
        <v>36.363636363636367</v>
      </c>
      <c r="T339" s="303">
        <v>1</v>
      </c>
      <c r="U339" s="303">
        <v>1</v>
      </c>
      <c r="V339" s="108"/>
      <c r="W339" s="111">
        <f>SUM(T339:V339)*100/F339</f>
        <v>18.181818181818183</v>
      </c>
      <c r="X339" s="120">
        <f>((1*H339)+(2*I339)+(3*J339)+(4*L339)+(5*M339)+(6*N339)+(7*P339)+(8*Q339)+(9*R339)+(10*T339)+(11*U339)+(12*V339))/F339</f>
        <v>7.4545454545454541</v>
      </c>
      <c r="Y339" s="121">
        <f>S339+W339</f>
        <v>54.545454545454547</v>
      </c>
    </row>
    <row r="340" spans="1:25" x14ac:dyDescent="0.25">
      <c r="A340" s="58"/>
      <c r="B340" s="64" t="s">
        <v>71</v>
      </c>
      <c r="C340" s="37" t="s">
        <v>20</v>
      </c>
      <c r="D340" s="58">
        <v>9</v>
      </c>
      <c r="E340" s="293">
        <v>11</v>
      </c>
      <c r="F340" s="59">
        <f>H340+I340+J340+L340+M340+N340+P340+Q340+R340+T340+U340+V340</f>
        <v>11</v>
      </c>
      <c r="G340" s="64" t="s">
        <v>41</v>
      </c>
      <c r="H340" s="301"/>
      <c r="I340" s="301"/>
      <c r="J340" s="301">
        <v>2</v>
      </c>
      <c r="K340" s="300">
        <f>SUM(H340:J340)*100/E340</f>
        <v>18.181818181818183</v>
      </c>
      <c r="L340" s="301"/>
      <c r="M340" s="301"/>
      <c r="N340" s="301">
        <v>4</v>
      </c>
      <c r="O340" s="300">
        <f>SUM(L340:N340)*100/E340</f>
        <v>36.363636363636367</v>
      </c>
      <c r="P340" s="301">
        <v>2</v>
      </c>
      <c r="Q340" s="301"/>
      <c r="R340" s="301">
        <v>1</v>
      </c>
      <c r="S340" s="300">
        <f>SUM(P340:R340)*100/E340</f>
        <v>27.272727272727273</v>
      </c>
      <c r="T340" s="301">
        <v>1</v>
      </c>
      <c r="U340" s="301">
        <v>1</v>
      </c>
      <c r="V340" s="66"/>
      <c r="W340" s="60">
        <f>SUM(T340:V340)*100/E340</f>
        <v>18.181818181818183</v>
      </c>
      <c r="X340" s="62">
        <f>((1*H340)+(2*I340)+(3*J340)+(4*L340)+(5*M340)+(6*N340)+(7*P340)+(8*Q340)+(9*R340)+(10*T340)+(11*U340)+(12*V340))/F340</f>
        <v>6.7272727272727275</v>
      </c>
      <c r="Y340" s="63">
        <f>S340+W340</f>
        <v>45.454545454545453</v>
      </c>
    </row>
    <row r="341" spans="1:25" x14ac:dyDescent="0.25">
      <c r="A341" s="58"/>
      <c r="B341" s="152" t="s">
        <v>71</v>
      </c>
      <c r="C341" s="140" t="s">
        <v>99</v>
      </c>
      <c r="D341" s="158">
        <v>10</v>
      </c>
      <c r="E341" s="298">
        <v>10</v>
      </c>
      <c r="F341" s="59">
        <f>H341+I341+J341+L341+M341+N341+P341+Q341+R341+T341+U341+V341</f>
        <v>10</v>
      </c>
      <c r="G341" s="152" t="s">
        <v>41</v>
      </c>
      <c r="H341" s="302"/>
      <c r="I341" s="302"/>
      <c r="J341" s="302"/>
      <c r="K341" s="299">
        <f>SUM(H341:J341)*100/E341</f>
        <v>0</v>
      </c>
      <c r="L341" s="302">
        <v>1</v>
      </c>
      <c r="M341" s="302">
        <v>1</v>
      </c>
      <c r="N341" s="302"/>
      <c r="O341" s="299">
        <f>SUM(L341:N341)*100/E341</f>
        <v>20</v>
      </c>
      <c r="P341" s="302">
        <v>1</v>
      </c>
      <c r="Q341" s="302">
        <v>2</v>
      </c>
      <c r="R341" s="302">
        <v>2</v>
      </c>
      <c r="S341" s="299">
        <f>SUM(P341:R341)*100/E341</f>
        <v>50</v>
      </c>
      <c r="T341" s="302">
        <v>2</v>
      </c>
      <c r="U341" s="302">
        <v>1</v>
      </c>
      <c r="V341" s="159"/>
      <c r="W341" s="160">
        <f>SUM(T341:V341)*100/E341</f>
        <v>30</v>
      </c>
      <c r="X341" s="155">
        <f>((1*H341)+(2*I341)+(3*J341)+(4*L341)+(5*M341)+(6*N341)+(7*P341)+(8*Q341)+(9*R341)+(10*T341)+(11*U341)+(12*V341))/F341</f>
        <v>8.1</v>
      </c>
      <c r="Y341" s="156">
        <f>S341+W341</f>
        <v>80</v>
      </c>
    </row>
    <row r="342" spans="1:25" x14ac:dyDescent="0.25">
      <c r="A342" s="58"/>
      <c r="B342" s="275" t="s">
        <v>107</v>
      </c>
      <c r="C342" s="195" t="s">
        <v>105</v>
      </c>
      <c r="D342" s="194">
        <v>11</v>
      </c>
      <c r="E342" s="292">
        <v>10</v>
      </c>
      <c r="F342" s="51">
        <f>H342+I342+J342+L342+M342+N342+P342+Q342+R342+T342+U342+V342</f>
        <v>10</v>
      </c>
      <c r="G342" s="214" t="s">
        <v>41</v>
      </c>
      <c r="H342" s="292"/>
      <c r="I342" s="292">
        <v>1</v>
      </c>
      <c r="J342" s="293"/>
      <c r="K342" s="294">
        <f>SUM(H342:J342)*100/F342</f>
        <v>10</v>
      </c>
      <c r="L342" s="295"/>
      <c r="M342" s="295"/>
      <c r="N342" s="296">
        <v>2</v>
      </c>
      <c r="O342" s="294">
        <f>SUM(L342:N342)*100/F342</f>
        <v>20</v>
      </c>
      <c r="P342" s="295"/>
      <c r="Q342" s="295">
        <v>1</v>
      </c>
      <c r="R342" s="296">
        <v>3</v>
      </c>
      <c r="S342" s="294">
        <f>SUM(P342:R342)*100/F342</f>
        <v>40</v>
      </c>
      <c r="T342" s="295">
        <v>1</v>
      </c>
      <c r="U342" s="295">
        <v>2</v>
      </c>
      <c r="V342" s="28"/>
      <c r="W342" s="43">
        <f>SUM(T342:V342)*100/F341</f>
        <v>30</v>
      </c>
      <c r="X342" s="196">
        <f>((1*H342)+(2*I342)+(3*J342)+(4*L342)+(5*M342)+(6*N342)+(7*P342)+(8*Q342)+(9*R342)+(10*T342)+(11*U342)+(12*V342))/F342</f>
        <v>8.1</v>
      </c>
      <c r="Y342" s="197">
        <f>S342+W342</f>
        <v>70</v>
      </c>
    </row>
    <row r="343" spans="1:25" x14ac:dyDescent="0.25">
      <c r="A343" s="58"/>
      <c r="B343" s="64"/>
      <c r="C343" s="212"/>
      <c r="D343" s="61"/>
      <c r="E343" s="296"/>
      <c r="F343" s="221"/>
      <c r="G343" s="222"/>
      <c r="H343" s="301"/>
      <c r="I343" s="301"/>
      <c r="J343" s="301"/>
      <c r="K343" s="300"/>
      <c r="L343" s="301"/>
      <c r="M343" s="301"/>
      <c r="N343" s="301"/>
      <c r="O343" s="300"/>
      <c r="P343" s="301"/>
      <c r="Q343" s="301"/>
      <c r="R343" s="301"/>
      <c r="S343" s="300"/>
      <c r="T343" s="301"/>
      <c r="U343" s="301"/>
      <c r="V343" s="11"/>
      <c r="W343" s="60"/>
      <c r="X343" s="124">
        <f>X342-X341</f>
        <v>0</v>
      </c>
      <c r="Y343" s="124">
        <f>Y342-Y341</f>
        <v>-10</v>
      </c>
    </row>
    <row r="344" spans="1:25" x14ac:dyDescent="0.25">
      <c r="A344" s="58"/>
      <c r="B344" s="152" t="s">
        <v>71</v>
      </c>
      <c r="C344" s="140" t="s">
        <v>99</v>
      </c>
      <c r="D344" s="158">
        <v>11</v>
      </c>
      <c r="E344" s="298">
        <v>7</v>
      </c>
      <c r="F344" s="59">
        <f>H344+I344+J344+L344+M344+N344+P344+Q344+R344+T344+U344+V344</f>
        <v>7</v>
      </c>
      <c r="G344" s="152" t="s">
        <v>41</v>
      </c>
      <c r="H344" s="302"/>
      <c r="I344" s="302">
        <v>4</v>
      </c>
      <c r="J344" s="302"/>
      <c r="K344" s="299">
        <f>SUM(H344:J344)*100/E344</f>
        <v>57.142857142857146</v>
      </c>
      <c r="L344" s="302"/>
      <c r="M344" s="302">
        <v>1</v>
      </c>
      <c r="N344" s="302"/>
      <c r="O344" s="299">
        <f>SUM(L344:N344)*100/E344</f>
        <v>14.285714285714286</v>
      </c>
      <c r="P344" s="302">
        <v>2</v>
      </c>
      <c r="Q344" s="302"/>
      <c r="R344" s="302"/>
      <c r="S344" s="299">
        <f>SUM(P344:R344)*100/E344</f>
        <v>28.571428571428573</v>
      </c>
      <c r="T344" s="302"/>
      <c r="U344" s="302"/>
      <c r="V344" s="159"/>
      <c r="W344" s="160">
        <f>SUM(T344:V344)*100/E344</f>
        <v>0</v>
      </c>
      <c r="X344" s="155">
        <f>((1*H344)+(2*I344)+(3*J344)+(4*L344)+(5*M344)+(6*N344)+(7*P344)+(8*Q344)+(9*R344)+(10*T344)+(11*U344)+(12*V344))/F344</f>
        <v>3.8571428571428572</v>
      </c>
      <c r="Y344" s="156">
        <f>S344+W344</f>
        <v>28.571428571428573</v>
      </c>
    </row>
    <row r="345" spans="1:25" x14ac:dyDescent="0.25">
      <c r="A345" s="58"/>
      <c r="B345" s="64"/>
      <c r="C345" s="37"/>
      <c r="D345" s="58"/>
      <c r="E345" s="293"/>
      <c r="F345" s="118"/>
      <c r="G345" s="64"/>
      <c r="H345" s="301"/>
      <c r="I345" s="301"/>
      <c r="J345" s="301"/>
      <c r="K345" s="300"/>
      <c r="L345" s="301"/>
      <c r="M345" s="301"/>
      <c r="N345" s="301"/>
      <c r="O345" s="300"/>
      <c r="P345" s="301"/>
      <c r="Q345" s="301"/>
      <c r="R345" s="301"/>
      <c r="S345" s="300"/>
      <c r="T345" s="301"/>
      <c r="U345" s="301"/>
      <c r="V345" s="66"/>
      <c r="W345" s="60"/>
      <c r="X345" s="62"/>
      <c r="Y345" s="62"/>
    </row>
    <row r="346" spans="1:25" x14ac:dyDescent="0.25">
      <c r="A346" s="58"/>
      <c r="B346" s="64"/>
      <c r="C346" s="140" t="s">
        <v>99</v>
      </c>
      <c r="D346" s="58"/>
      <c r="E346" s="293"/>
      <c r="F346" s="118"/>
      <c r="G346" s="152" t="s">
        <v>41</v>
      </c>
      <c r="H346" s="301"/>
      <c r="I346" s="301"/>
      <c r="J346" s="301"/>
      <c r="K346" s="300"/>
      <c r="L346" s="301"/>
      <c r="M346" s="301"/>
      <c r="N346" s="301"/>
      <c r="O346" s="300"/>
      <c r="P346" s="301"/>
      <c r="Q346" s="301"/>
      <c r="R346" s="301"/>
      <c r="S346" s="300"/>
      <c r="T346" s="301"/>
      <c r="U346" s="301"/>
      <c r="V346" s="66"/>
      <c r="W346" s="60"/>
      <c r="X346" s="155">
        <f>AVERAGE(X344,X341,X335,X328,X321,X315)</f>
        <v>6.2174603174603176</v>
      </c>
      <c r="Y346" s="155">
        <f>AVERAGE(Y344,Y341,Y335,Y328,Y321,Y315)</f>
        <v>51.82539682539683</v>
      </c>
    </row>
    <row r="347" spans="1:25" x14ac:dyDescent="0.25">
      <c r="A347" s="58"/>
      <c r="B347" s="64"/>
      <c r="C347" s="195" t="s">
        <v>105</v>
      </c>
      <c r="D347" s="61"/>
      <c r="E347" s="296"/>
      <c r="F347" s="118"/>
      <c r="G347" s="214" t="s">
        <v>41</v>
      </c>
      <c r="H347" s="301"/>
      <c r="I347" s="301"/>
      <c r="J347" s="301"/>
      <c r="K347" s="300"/>
      <c r="L347" s="301"/>
      <c r="M347" s="301"/>
      <c r="N347" s="301"/>
      <c r="O347" s="300"/>
      <c r="P347" s="301"/>
      <c r="Q347" s="301"/>
      <c r="R347" s="301"/>
      <c r="S347" s="300"/>
      <c r="T347" s="301"/>
      <c r="U347" s="301"/>
      <c r="V347" s="11"/>
      <c r="W347" s="60"/>
      <c r="X347" s="213">
        <f>AVERAGE(X342,X336,X329,X322,X316,X311)</f>
        <v>7.0221925133689842</v>
      </c>
      <c r="Y347" s="213">
        <f>AVERAGE(Y342,Y336,Y329,Y322,Y316,Y311)</f>
        <v>60.501018589253881</v>
      </c>
    </row>
    <row r="348" spans="1:25" x14ac:dyDescent="0.25">
      <c r="A348" s="58"/>
      <c r="B348" s="64"/>
      <c r="C348" s="195" t="s">
        <v>109</v>
      </c>
      <c r="D348" s="61"/>
      <c r="E348" s="296"/>
      <c r="F348" s="118"/>
      <c r="G348" s="214" t="s">
        <v>41</v>
      </c>
      <c r="H348" s="301"/>
      <c r="I348" s="301"/>
      <c r="J348" s="301"/>
      <c r="K348" s="300"/>
      <c r="L348" s="301"/>
      <c r="M348" s="301"/>
      <c r="N348" s="301"/>
      <c r="O348" s="300"/>
      <c r="P348" s="301"/>
      <c r="Q348" s="301"/>
      <c r="R348" s="301"/>
      <c r="S348" s="300"/>
      <c r="T348" s="301"/>
      <c r="U348" s="301"/>
      <c r="V348" s="11"/>
      <c r="W348" s="60"/>
      <c r="X348" s="213">
        <f>AVERAGE(X337,X330,X323,X317,X312,X308)</f>
        <v>6.5551353874883285</v>
      </c>
      <c r="Y348" s="213">
        <f>AVERAGE(Y337,Y330,Y323,Y317,Y312,Y308)</f>
        <v>49.981325863678798</v>
      </c>
    </row>
    <row r="349" spans="1:25" x14ac:dyDescent="0.25">
      <c r="A349" s="58"/>
      <c r="B349" s="64"/>
      <c r="C349" s="195" t="s">
        <v>119</v>
      </c>
      <c r="D349" s="61"/>
      <c r="E349" s="296"/>
      <c r="F349" s="118"/>
      <c r="G349" s="214" t="s">
        <v>41</v>
      </c>
      <c r="H349" s="301"/>
      <c r="I349" s="301"/>
      <c r="J349" s="301"/>
      <c r="K349" s="300"/>
      <c r="L349" s="301"/>
      <c r="M349" s="301"/>
      <c r="N349" s="301"/>
      <c r="O349" s="300"/>
      <c r="P349" s="301"/>
      <c r="Q349" s="301"/>
      <c r="R349" s="301"/>
      <c r="S349" s="300"/>
      <c r="T349" s="301"/>
      <c r="U349" s="301"/>
      <c r="V349" s="11"/>
      <c r="W349" s="60"/>
      <c r="X349" s="213">
        <f>AVERAGE(X331,X324,X318,X313,X309,X307)</f>
        <v>6.3806878306878305</v>
      </c>
      <c r="Y349" s="213">
        <f>AVERAGE(Y331,Y324,Y318,Y313,Y309,Y307)</f>
        <v>50.608465608465615</v>
      </c>
    </row>
    <row r="350" spans="1:25" x14ac:dyDescent="0.25">
      <c r="A350" s="58"/>
      <c r="B350" s="64"/>
      <c r="C350" s="37"/>
      <c r="D350" s="61"/>
      <c r="E350" s="296"/>
      <c r="F350" s="118"/>
      <c r="G350" s="40"/>
      <c r="H350" s="301"/>
      <c r="I350" s="301"/>
      <c r="J350" s="301"/>
      <c r="K350" s="300"/>
      <c r="L350" s="301"/>
      <c r="M350" s="301"/>
      <c r="N350" s="301"/>
      <c r="O350" s="300"/>
      <c r="P350" s="301"/>
      <c r="Q350" s="301"/>
      <c r="R350" s="301"/>
      <c r="S350" s="300"/>
      <c r="T350" s="301"/>
      <c r="U350" s="301"/>
      <c r="V350" s="11"/>
      <c r="W350" s="60"/>
      <c r="X350" s="124">
        <f>X349-X348</f>
        <v>-0.17444755680049795</v>
      </c>
      <c r="Y350" s="124">
        <f>Y349-Y348</f>
        <v>0.62713974478681678</v>
      </c>
    </row>
    <row r="351" spans="1:25" x14ac:dyDescent="0.25">
      <c r="A351" s="58"/>
      <c r="B351" s="275" t="s">
        <v>107</v>
      </c>
      <c r="C351" s="195" t="s">
        <v>105</v>
      </c>
      <c r="D351" s="194">
        <v>9</v>
      </c>
      <c r="E351" s="292">
        <v>10</v>
      </c>
      <c r="F351" s="51">
        <f>H351+I351+J351+L351+M351+N351+P351+Q351+R351+T351+U351+V351</f>
        <v>10</v>
      </c>
      <c r="G351" s="214" t="s">
        <v>42</v>
      </c>
      <c r="H351" s="292"/>
      <c r="I351" s="292"/>
      <c r="J351" s="293">
        <v>5</v>
      </c>
      <c r="K351" s="294">
        <f>SUM(H351:J351)*100/F351</f>
        <v>50</v>
      </c>
      <c r="L351" s="295"/>
      <c r="M351" s="295">
        <v>1</v>
      </c>
      <c r="N351" s="296"/>
      <c r="O351" s="294">
        <f>SUM(L351:N351)*100/F351</f>
        <v>10</v>
      </c>
      <c r="P351" s="295">
        <v>1</v>
      </c>
      <c r="Q351" s="295">
        <v>2</v>
      </c>
      <c r="R351" s="296">
        <v>1</v>
      </c>
      <c r="S351" s="294">
        <f>SUM(P351:R351)*100/F351</f>
        <v>40</v>
      </c>
      <c r="T351" s="295"/>
      <c r="U351" s="295"/>
      <c r="V351" s="28"/>
      <c r="W351" s="43">
        <f>SUM(T351:V351)*100/F351</f>
        <v>0</v>
      </c>
      <c r="X351" s="196">
        <f>((1*H351)+(2*I351)+(3*J351)+(4*L351)+(5*M351)+(6*N351)+(7*P351)+(8*Q351)+(9*R351)+(10*T351)+(11*U351)+(12*V351))/F351</f>
        <v>5.2</v>
      </c>
      <c r="Y351" s="197">
        <f>S351+W351</f>
        <v>40</v>
      </c>
    </row>
    <row r="352" spans="1:25" x14ac:dyDescent="0.25">
      <c r="A352" s="58"/>
      <c r="B352" s="116" t="s">
        <v>107</v>
      </c>
      <c r="C352" s="195" t="s">
        <v>109</v>
      </c>
      <c r="D352" s="285">
        <v>9</v>
      </c>
      <c r="E352" s="318">
        <v>14</v>
      </c>
      <c r="F352" s="51">
        <f>H352+I352+J352+L352+M352+N352+P352+Q352+R352+T352+U352+V352</f>
        <v>14</v>
      </c>
      <c r="G352" s="214" t="s">
        <v>42</v>
      </c>
      <c r="H352" s="311"/>
      <c r="I352" s="311">
        <v>2</v>
      </c>
      <c r="J352" s="311">
        <v>4</v>
      </c>
      <c r="K352" s="294">
        <f>SUM(H352:J352)*100/F352</f>
        <v>42.857142857142854</v>
      </c>
      <c r="L352" s="311"/>
      <c r="M352" s="311">
        <v>2</v>
      </c>
      <c r="N352" s="311">
        <v>1</v>
      </c>
      <c r="O352" s="294">
        <f>SUM(L352:N352)*100/F352</f>
        <v>21.428571428571427</v>
      </c>
      <c r="P352" s="311"/>
      <c r="Q352" s="311">
        <v>2</v>
      </c>
      <c r="R352" s="311">
        <v>1</v>
      </c>
      <c r="S352" s="294">
        <f>SUM(P352:R352)*100/F352</f>
        <v>21.428571428571427</v>
      </c>
      <c r="T352" s="311">
        <v>1</v>
      </c>
      <c r="U352" s="311">
        <v>1</v>
      </c>
      <c r="V352" s="116"/>
      <c r="W352" s="43">
        <f>SUM(T352:V352)*100/F352</f>
        <v>14.285714285714286</v>
      </c>
      <c r="X352" s="196">
        <f>((1*H352)+(2*I352)+(3*J352)+(4*L352)+(5*M352)+(6*N352)+(7*P352)+(8*Q352)+(9*R352)+(10*T352)+(11*U352)+(12*V352))/F352</f>
        <v>5.5714285714285712</v>
      </c>
      <c r="Y352" s="197">
        <f>S352+W352</f>
        <v>35.714285714285715</v>
      </c>
    </row>
    <row r="353" spans="1:25" x14ac:dyDescent="0.25">
      <c r="A353" s="58"/>
      <c r="B353" s="116" t="s">
        <v>71</v>
      </c>
      <c r="C353" s="195" t="s">
        <v>119</v>
      </c>
      <c r="D353" s="285">
        <v>9</v>
      </c>
      <c r="E353" s="318">
        <v>15</v>
      </c>
      <c r="F353" s="51">
        <f>H353+I353+J353+L353+M353+N353+P353+Q353+R353+T353+U353+V353</f>
        <v>15</v>
      </c>
      <c r="G353" s="214" t="s">
        <v>42</v>
      </c>
      <c r="H353" s="311"/>
      <c r="I353" s="311">
        <v>2</v>
      </c>
      <c r="J353" s="311">
        <v>2</v>
      </c>
      <c r="K353" s="294">
        <f>SUM(H353:J353)*100/F353</f>
        <v>26.666666666666668</v>
      </c>
      <c r="L353" s="311">
        <v>2</v>
      </c>
      <c r="M353" s="311"/>
      <c r="N353" s="311">
        <v>1</v>
      </c>
      <c r="O353" s="294">
        <f>SUM(L353:N353)*100/F353</f>
        <v>20</v>
      </c>
      <c r="P353" s="311">
        <v>2</v>
      </c>
      <c r="Q353" s="311">
        <v>3</v>
      </c>
      <c r="R353" s="311">
        <v>2</v>
      </c>
      <c r="S353" s="294">
        <f>SUM(P353:R353)*100/F353</f>
        <v>46.666666666666664</v>
      </c>
      <c r="T353" s="311">
        <v>1</v>
      </c>
      <c r="U353" s="311"/>
      <c r="V353" s="116"/>
      <c r="W353" s="43">
        <f>SUM(T353:V353)*100/F353</f>
        <v>6.666666666666667</v>
      </c>
      <c r="X353" s="196">
        <f>((1*H353)+(2*I353)+(3*J353)+(4*L353)+(5*M353)+(6*N353)+(7*P353)+(8*Q353)+(9*R353)+(10*T353)+(11*U353)+(12*V353))/F353</f>
        <v>6</v>
      </c>
      <c r="Y353" s="197">
        <f>S353+W353</f>
        <v>53.333333333333329</v>
      </c>
    </row>
    <row r="354" spans="1:25" x14ac:dyDescent="0.25">
      <c r="A354" s="58"/>
      <c r="B354" s="64"/>
      <c r="C354" s="37"/>
      <c r="D354" s="58"/>
      <c r="E354" s="293"/>
      <c r="F354" s="112"/>
      <c r="G354" s="113"/>
      <c r="H354" s="308"/>
      <c r="I354" s="308"/>
      <c r="J354" s="308"/>
      <c r="K354" s="310"/>
      <c r="L354" s="308"/>
      <c r="M354" s="308"/>
      <c r="N354" s="308"/>
      <c r="O354" s="310"/>
      <c r="P354" s="308"/>
      <c r="Q354" s="308"/>
      <c r="R354" s="308"/>
      <c r="S354" s="310"/>
      <c r="T354" s="308"/>
      <c r="U354" s="308"/>
      <c r="V354" s="114"/>
      <c r="W354" s="115"/>
      <c r="X354" s="62"/>
      <c r="Y354" s="62"/>
    </row>
    <row r="355" spans="1:25" x14ac:dyDescent="0.25">
      <c r="A355" s="15"/>
      <c r="B355" s="116" t="s">
        <v>107</v>
      </c>
      <c r="C355" s="195" t="s">
        <v>105</v>
      </c>
      <c r="D355" s="61">
        <v>10</v>
      </c>
      <c r="E355" s="292">
        <v>11</v>
      </c>
      <c r="F355" s="51">
        <f>H355+I355+J355+L355+M355+N355+P355+Q355+R355+T355+U355+V355</f>
        <v>11</v>
      </c>
      <c r="G355" s="274" t="s">
        <v>106</v>
      </c>
      <c r="H355" s="292"/>
      <c r="I355" s="292"/>
      <c r="J355" s="293"/>
      <c r="K355" s="294">
        <f>SUM(H355:J355)*100/F355</f>
        <v>0</v>
      </c>
      <c r="L355" s="295"/>
      <c r="M355" s="295"/>
      <c r="N355" s="296"/>
      <c r="O355" s="294">
        <f>SUM(L355:N355)*100/F355</f>
        <v>0</v>
      </c>
      <c r="P355" s="295"/>
      <c r="Q355" s="295">
        <v>1</v>
      </c>
      <c r="R355" s="296">
        <v>4</v>
      </c>
      <c r="S355" s="294">
        <f>SUM(P355:R355)*100/F355</f>
        <v>45.454545454545453</v>
      </c>
      <c r="T355" s="295">
        <v>3</v>
      </c>
      <c r="U355" s="295">
        <v>3</v>
      </c>
      <c r="V355" s="28"/>
      <c r="W355" s="43">
        <f>SUM(T355:V355)*100/F355</f>
        <v>54.545454545454547</v>
      </c>
      <c r="X355" s="196">
        <f>((1*H355)+(2*I355)+(3*J355)+(4*L355)+(5*M355)+(6*N355)+(7*P355)+(8*Q355)+(9*R355)+(10*T355)+(11*U355)+(12*V355))/F355</f>
        <v>9.7272727272727266</v>
      </c>
      <c r="Y355" s="197">
        <f>S355+W355</f>
        <v>100</v>
      </c>
    </row>
    <row r="356" spans="1:25" x14ac:dyDescent="0.25">
      <c r="A356" s="15"/>
      <c r="B356" s="116" t="s">
        <v>107</v>
      </c>
      <c r="C356" s="195" t="s">
        <v>109</v>
      </c>
      <c r="D356" s="61">
        <v>10</v>
      </c>
      <c r="E356" s="292">
        <v>10</v>
      </c>
      <c r="F356" s="51">
        <f>H356+I356+J356+L356+M356+N356+P356+Q356+R356+T356+U356+V356</f>
        <v>9</v>
      </c>
      <c r="G356" s="274" t="s">
        <v>106</v>
      </c>
      <c r="H356" s="292">
        <v>1</v>
      </c>
      <c r="I356" s="292">
        <v>2</v>
      </c>
      <c r="J356" s="293">
        <v>1</v>
      </c>
      <c r="K356" s="294">
        <f>SUM(H356:J356)*100/F356</f>
        <v>44.444444444444443</v>
      </c>
      <c r="L356" s="295"/>
      <c r="M356" s="295">
        <v>1</v>
      </c>
      <c r="N356" s="296">
        <v>1</v>
      </c>
      <c r="O356" s="294">
        <f>SUM(L356:N356)*100/F356</f>
        <v>22.222222222222221</v>
      </c>
      <c r="P356" s="295"/>
      <c r="Q356" s="295">
        <v>3</v>
      </c>
      <c r="R356" s="296"/>
      <c r="S356" s="294">
        <f>SUM(P356:R356)*100/F356</f>
        <v>33.333333333333336</v>
      </c>
      <c r="T356" s="295"/>
      <c r="U356" s="295"/>
      <c r="V356" s="28"/>
      <c r="W356" s="43">
        <f>SUM(T356:V356)*100/F356</f>
        <v>0</v>
      </c>
      <c r="X356" s="196">
        <f>((1*H356)+(2*I356)+(3*J356)+(4*L356)+(5*M356)+(6*N356)+(7*P356)+(8*Q356)+(9*R356)+(10*T356)+(11*U356)+(12*V356))/F356</f>
        <v>4.7777777777777777</v>
      </c>
      <c r="Y356" s="197">
        <f>S356+W356</f>
        <v>33.333333333333336</v>
      </c>
    </row>
    <row r="357" spans="1:25" x14ac:dyDescent="0.25">
      <c r="A357" s="15"/>
      <c r="B357" s="116" t="s">
        <v>101</v>
      </c>
      <c r="C357" s="195" t="s">
        <v>119</v>
      </c>
      <c r="D357" s="61">
        <v>10</v>
      </c>
      <c r="E357" s="292">
        <v>9</v>
      </c>
      <c r="F357" s="51">
        <f>H357+I357+J357+L357+M357+N357+P357+Q357+R357+T357+U357+V357</f>
        <v>9</v>
      </c>
      <c r="G357" s="274" t="s">
        <v>106</v>
      </c>
      <c r="H357" s="292"/>
      <c r="I357" s="292">
        <v>1</v>
      </c>
      <c r="J357" s="293">
        <v>1</v>
      </c>
      <c r="K357" s="294">
        <f>SUM(H357:J357)*100/F357</f>
        <v>22.222222222222221</v>
      </c>
      <c r="L357" s="295"/>
      <c r="M357" s="295">
        <v>1</v>
      </c>
      <c r="N357" s="296"/>
      <c r="O357" s="294">
        <f>SUM(L357:N357)*100/F357</f>
        <v>11.111111111111111</v>
      </c>
      <c r="P357" s="295">
        <v>1</v>
      </c>
      <c r="Q357" s="295">
        <v>1</v>
      </c>
      <c r="R357" s="296">
        <v>2</v>
      </c>
      <c r="S357" s="294">
        <f>SUM(P357:R357)*100/F357</f>
        <v>44.444444444444443</v>
      </c>
      <c r="T357" s="295">
        <v>2</v>
      </c>
      <c r="U357" s="295"/>
      <c r="V357" s="28"/>
      <c r="W357" s="43">
        <f>SUM(T357:V357)*100/F357</f>
        <v>22.222222222222221</v>
      </c>
      <c r="X357" s="196">
        <f>((1*H357)+(2*I357)+(3*J357)+(4*L357)+(5*M357)+(6*N357)+(7*P357)+(8*Q357)+(9*R357)+(10*T357)+(11*U357)+(12*V357))/F357</f>
        <v>7</v>
      </c>
      <c r="Y357" s="197">
        <f>S357+W357</f>
        <v>66.666666666666657</v>
      </c>
    </row>
    <row r="358" spans="1:25" x14ac:dyDescent="0.25">
      <c r="A358" s="15"/>
      <c r="B358" s="55"/>
      <c r="C358" s="37"/>
      <c r="D358" s="61"/>
      <c r="E358" s="295"/>
      <c r="F358" s="37"/>
      <c r="G358" s="276"/>
      <c r="H358" s="295"/>
      <c r="I358" s="295"/>
      <c r="J358" s="296"/>
      <c r="K358" s="294"/>
      <c r="L358" s="295"/>
      <c r="M358" s="295"/>
      <c r="N358" s="296"/>
      <c r="O358" s="294"/>
      <c r="P358" s="295"/>
      <c r="Q358" s="295"/>
      <c r="R358" s="296"/>
      <c r="S358" s="294"/>
      <c r="T358" s="295"/>
      <c r="U358" s="295"/>
      <c r="V358" s="28"/>
      <c r="W358" s="43"/>
      <c r="X358" s="43"/>
      <c r="Y358" s="44"/>
    </row>
    <row r="359" spans="1:25" x14ac:dyDescent="0.25">
      <c r="A359" s="15"/>
      <c r="B359" s="116"/>
      <c r="C359" s="225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62"/>
      <c r="Y359" s="62"/>
    </row>
    <row r="360" spans="1:25" ht="45" x14ac:dyDescent="0.25">
      <c r="A360" s="55"/>
      <c r="B360" s="199" t="s">
        <v>91</v>
      </c>
      <c r="C360" s="195" t="s">
        <v>105</v>
      </c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196">
        <f t="shared" ref="X360:Y362" si="57">AVERAGE(X355,X351,X347,X303,X260,X193,X142,X75)</f>
        <v>7.0724548118910864</v>
      </c>
      <c r="Y360" s="196">
        <f t="shared" si="57"/>
        <v>64.715872291677613</v>
      </c>
    </row>
    <row r="361" spans="1:25" ht="45" x14ac:dyDescent="0.25">
      <c r="A361" s="55"/>
      <c r="B361" s="199" t="s">
        <v>91</v>
      </c>
      <c r="C361" s="195" t="s">
        <v>109</v>
      </c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196">
        <f t="shared" si="57"/>
        <v>6.215320518487002</v>
      </c>
      <c r="Y361" s="196">
        <f t="shared" si="57"/>
        <v>51.01282289376006</v>
      </c>
    </row>
    <row r="362" spans="1:25" ht="45" x14ac:dyDescent="0.25">
      <c r="A362" s="55"/>
      <c r="B362" s="199" t="s">
        <v>91</v>
      </c>
      <c r="C362" s="195" t="s">
        <v>119</v>
      </c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196">
        <f t="shared" si="57"/>
        <v>6.5637779417322477</v>
      </c>
      <c r="Y362" s="196">
        <f t="shared" si="57"/>
        <v>57.193547189407163</v>
      </c>
    </row>
    <row r="363" spans="1:25" x14ac:dyDescent="0.25">
      <c r="A363" s="76"/>
      <c r="B363" s="198" t="s">
        <v>90</v>
      </c>
      <c r="C363" s="55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81">
        <f>X362-X361</f>
        <v>0.34845742324524576</v>
      </c>
      <c r="Y363" s="81">
        <f>Y362-Y361</f>
        <v>6.1807242956471029</v>
      </c>
    </row>
  </sheetData>
  <mergeCells count="27">
    <mergeCell ref="H10:J10"/>
    <mergeCell ref="L10:N10"/>
    <mergeCell ref="P10:R10"/>
    <mergeCell ref="T10:V10"/>
    <mergeCell ref="X10:X11"/>
    <mergeCell ref="A7:Y7"/>
    <mergeCell ref="A8:A11"/>
    <mergeCell ref="B8:B11"/>
    <mergeCell ref="C8:C11"/>
    <mergeCell ref="D8:D11"/>
    <mergeCell ref="E8:E11"/>
    <mergeCell ref="F8:F11"/>
    <mergeCell ref="G8:G11"/>
    <mergeCell ref="H8:W8"/>
    <mergeCell ref="Y10:Y11"/>
    <mergeCell ref="X8:Y8"/>
    <mergeCell ref="H9:K9"/>
    <mergeCell ref="L9:O9"/>
    <mergeCell ref="P9:S9"/>
    <mergeCell ref="T9:W9"/>
    <mergeCell ref="X9:Y9"/>
    <mergeCell ref="A6:Y6"/>
    <mergeCell ref="X1:Y1"/>
    <mergeCell ref="A2:Y2"/>
    <mergeCell ref="A3:Y3"/>
    <mergeCell ref="A4:Y4"/>
    <mergeCell ref="A5:Y5"/>
  </mergeCells>
  <pageMargins left="0.25" right="0.25" top="0.75" bottom="0.75" header="0.3" footer="0.3"/>
  <pageSetup paperSize="9" scale="5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21"/>
  <sheetViews>
    <sheetView topLeftCell="A100" zoomScale="93" zoomScaleNormal="93" workbookViewId="0">
      <selection activeCell="Z99" sqref="Z99"/>
    </sheetView>
  </sheetViews>
  <sheetFormatPr defaultRowHeight="15" x14ac:dyDescent="0.25"/>
  <cols>
    <col min="1" max="1" width="4.28515625" customWidth="1"/>
    <col min="2" max="2" width="5.42578125" customWidth="1"/>
    <col min="3" max="3" width="15.85546875" customWidth="1"/>
    <col min="4" max="4" width="12.140625" customWidth="1"/>
    <col min="5" max="5" width="5.5703125" customWidth="1"/>
    <col min="6" max="6" width="6.85546875" customWidth="1"/>
    <col min="7" max="7" width="5.7109375" customWidth="1"/>
    <col min="8" max="8" width="12.85546875" customWidth="1"/>
    <col min="9" max="9" width="4.140625" customWidth="1"/>
    <col min="10" max="10" width="3.42578125" customWidth="1"/>
    <col min="11" max="11" width="3.28515625" customWidth="1"/>
    <col min="12" max="12" width="7.28515625" customWidth="1"/>
    <col min="13" max="13" width="3.7109375" customWidth="1"/>
    <col min="14" max="14" width="3.42578125" customWidth="1"/>
    <col min="15" max="15" width="3.28515625" customWidth="1"/>
    <col min="16" max="16" width="6.7109375" customWidth="1"/>
    <col min="17" max="17" width="3.28515625" customWidth="1"/>
    <col min="18" max="18" width="3.7109375" customWidth="1"/>
    <col min="19" max="19" width="3.85546875" customWidth="1"/>
    <col min="20" max="20" width="6.42578125" customWidth="1"/>
    <col min="21" max="23" width="3.85546875" customWidth="1"/>
    <col min="24" max="24" width="5.7109375" customWidth="1"/>
    <col min="25" max="25" width="10.7109375" customWidth="1"/>
  </cols>
  <sheetData>
    <row r="1" spans="2:26" x14ac:dyDescent="0.25">
      <c r="B1" s="1"/>
      <c r="Y1" s="457" t="s">
        <v>43</v>
      </c>
      <c r="Z1" s="457"/>
    </row>
    <row r="2" spans="2:26" ht="18.75" x14ac:dyDescent="0.3">
      <c r="B2" s="470" t="s">
        <v>121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</row>
    <row r="3" spans="2:26" ht="18.75" x14ac:dyDescent="0.3">
      <c r="B3" s="471" t="s">
        <v>104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</row>
    <row r="4" spans="2:26" x14ac:dyDescent="0.25">
      <c r="B4" s="461" t="s">
        <v>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</row>
    <row r="5" spans="2:26" x14ac:dyDescent="0.25">
      <c r="B5" s="456" t="s">
        <v>2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</row>
    <row r="6" spans="2:26" ht="30" customHeight="1" x14ac:dyDescent="0.25">
      <c r="B6" s="456" t="s">
        <v>44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</row>
    <row r="7" spans="2:26" ht="18.75" customHeight="1" x14ac:dyDescent="0.3">
      <c r="B7" s="475" t="s">
        <v>3</v>
      </c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</row>
    <row r="8" spans="2:26" x14ac:dyDescent="0.25">
      <c r="B8" s="464" t="s">
        <v>4</v>
      </c>
      <c r="C8" s="464" t="s">
        <v>5</v>
      </c>
      <c r="D8" s="465" t="s">
        <v>6</v>
      </c>
      <c r="E8" s="467" t="s">
        <v>7</v>
      </c>
      <c r="F8" s="464" t="s">
        <v>8</v>
      </c>
      <c r="G8" s="468" t="s">
        <v>9</v>
      </c>
      <c r="H8" s="464" t="s">
        <v>10</v>
      </c>
      <c r="I8" s="467" t="s">
        <v>11</v>
      </c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4" t="s">
        <v>12</v>
      </c>
      <c r="Z8" s="464"/>
    </row>
    <row r="9" spans="2:26" x14ac:dyDescent="0.25">
      <c r="B9" s="464"/>
      <c r="C9" s="464"/>
      <c r="D9" s="466"/>
      <c r="E9" s="467"/>
      <c r="F9" s="464"/>
      <c r="G9" s="469"/>
      <c r="H9" s="464"/>
      <c r="I9" s="467" t="s">
        <v>13</v>
      </c>
      <c r="J9" s="467"/>
      <c r="K9" s="467"/>
      <c r="L9" s="467"/>
      <c r="M9" s="467" t="s">
        <v>14</v>
      </c>
      <c r="N9" s="467"/>
      <c r="O9" s="467"/>
      <c r="P9" s="467"/>
      <c r="Q9" s="467" t="s">
        <v>15</v>
      </c>
      <c r="R9" s="467"/>
      <c r="S9" s="467"/>
      <c r="T9" s="467"/>
      <c r="U9" s="467" t="s">
        <v>16</v>
      </c>
      <c r="V9" s="467"/>
      <c r="W9" s="467"/>
      <c r="X9" s="467"/>
      <c r="Y9" s="467" t="s">
        <v>124</v>
      </c>
      <c r="Z9" s="467"/>
    </row>
    <row r="10" spans="2:26" x14ac:dyDescent="0.25">
      <c r="B10" s="464"/>
      <c r="C10" s="464"/>
      <c r="D10" s="466"/>
      <c r="E10" s="467"/>
      <c r="F10" s="464"/>
      <c r="G10" s="469"/>
      <c r="H10" s="464"/>
      <c r="I10" s="464" t="s">
        <v>17</v>
      </c>
      <c r="J10" s="464"/>
      <c r="K10" s="464"/>
      <c r="L10" s="52"/>
      <c r="M10" s="464" t="s">
        <v>17</v>
      </c>
      <c r="N10" s="464"/>
      <c r="O10" s="464"/>
      <c r="P10" s="52"/>
      <c r="Q10" s="464" t="s">
        <v>17</v>
      </c>
      <c r="R10" s="464"/>
      <c r="S10" s="464"/>
      <c r="T10" s="52"/>
      <c r="U10" s="464" t="s">
        <v>17</v>
      </c>
      <c r="V10" s="464"/>
      <c r="W10" s="464"/>
      <c r="X10" s="52"/>
      <c r="Y10" s="464" t="s">
        <v>34</v>
      </c>
      <c r="Z10" s="464" t="s">
        <v>18</v>
      </c>
    </row>
    <row r="11" spans="2:26" x14ac:dyDescent="0.25">
      <c r="B11" s="464"/>
      <c r="C11" s="464"/>
      <c r="D11" s="466"/>
      <c r="E11" s="467"/>
      <c r="F11" s="464"/>
      <c r="G11" s="469"/>
      <c r="H11" s="464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64"/>
      <c r="Z11" s="464"/>
    </row>
    <row r="12" spans="2:26" x14ac:dyDescent="0.25">
      <c r="B12" s="416"/>
      <c r="C12" s="170" t="s">
        <v>59</v>
      </c>
      <c r="D12" s="195" t="s">
        <v>119</v>
      </c>
      <c r="E12" s="417">
        <v>5</v>
      </c>
      <c r="F12" s="416">
        <v>17</v>
      </c>
      <c r="G12" s="51">
        <f t="shared" ref="G12:G18" si="0">I12+J12+K12+M12+N12+O12+Q12+R12+S12+U12+V12+W12</f>
        <v>17</v>
      </c>
      <c r="H12" s="227" t="s">
        <v>46</v>
      </c>
      <c r="I12" s="416"/>
      <c r="J12" s="416"/>
      <c r="K12" s="417"/>
      <c r="L12" s="41">
        <f>SUM(I12:K12)*100/G12</f>
        <v>0</v>
      </c>
      <c r="M12" s="416">
        <v>1</v>
      </c>
      <c r="N12" s="416"/>
      <c r="O12" s="417">
        <v>1</v>
      </c>
      <c r="P12" s="41">
        <f>SUM(M12:O12)*100/G12</f>
        <v>11.764705882352942</v>
      </c>
      <c r="Q12" s="416">
        <v>2</v>
      </c>
      <c r="R12" s="416">
        <v>2</v>
      </c>
      <c r="S12" s="417">
        <v>7</v>
      </c>
      <c r="T12" s="41">
        <f>SUM(Q12:S12)*100/G12</f>
        <v>64.705882352941174</v>
      </c>
      <c r="U12" s="416">
        <v>4</v>
      </c>
      <c r="V12" s="416"/>
      <c r="W12" s="417"/>
      <c r="X12" s="43">
        <f>SUM(U12:W12)*100/G12</f>
        <v>23.529411764705884</v>
      </c>
      <c r="Y12" s="196">
        <f t="shared" ref="Y12:Y18" si="1">((1*I12)+(2*J12)+(3*K12)+(4*M12)+(5*N12)+(6*O12)+(7*Q12)+(8*R12)+(9*S12)+(10*U12)+(11*V12)+(12*W12))/G12</f>
        <v>8.4117647058823533</v>
      </c>
      <c r="Z12" s="197">
        <f t="shared" ref="Z12:Z18" si="2">T12+X12</f>
        <v>88.235294117647058</v>
      </c>
    </row>
    <row r="13" spans="2:26" x14ac:dyDescent="0.25">
      <c r="B13" s="280"/>
      <c r="C13" s="172" t="s">
        <v>59</v>
      </c>
      <c r="D13" s="195" t="s">
        <v>109</v>
      </c>
      <c r="E13" s="282">
        <v>5</v>
      </c>
      <c r="F13" s="280">
        <v>23</v>
      </c>
      <c r="G13" s="51">
        <f t="shared" si="0"/>
        <v>23</v>
      </c>
      <c r="H13" s="227" t="s">
        <v>46</v>
      </c>
      <c r="I13" s="280"/>
      <c r="J13" s="280"/>
      <c r="K13" s="282"/>
      <c r="L13" s="41">
        <f>SUM(I13:K13)*100/G13</f>
        <v>0</v>
      </c>
      <c r="M13" s="280">
        <v>1</v>
      </c>
      <c r="N13" s="280"/>
      <c r="O13" s="282">
        <v>1</v>
      </c>
      <c r="P13" s="41">
        <f>SUM(M13:O13)*100/G13</f>
        <v>8.695652173913043</v>
      </c>
      <c r="Q13" s="280">
        <v>1</v>
      </c>
      <c r="R13" s="280">
        <v>5</v>
      </c>
      <c r="S13" s="282">
        <v>8</v>
      </c>
      <c r="T13" s="41">
        <f>SUM(Q13:S13)*100/G13</f>
        <v>60.869565217391305</v>
      </c>
      <c r="U13" s="280">
        <v>4</v>
      </c>
      <c r="V13" s="280">
        <v>3</v>
      </c>
      <c r="W13" s="282"/>
      <c r="X13" s="43">
        <f>SUM(U13:W13)*100/G13</f>
        <v>30.434782608695652</v>
      </c>
      <c r="Y13" s="196">
        <f t="shared" si="1"/>
        <v>8.7826086956521738</v>
      </c>
      <c r="Z13" s="197">
        <f t="shared" si="2"/>
        <v>91.304347826086953</v>
      </c>
    </row>
    <row r="14" spans="2:26" x14ac:dyDescent="0.25">
      <c r="B14" s="423"/>
      <c r="C14" s="172" t="s">
        <v>59</v>
      </c>
      <c r="D14" s="195" t="s">
        <v>122</v>
      </c>
      <c r="E14" s="422">
        <v>5</v>
      </c>
      <c r="F14" s="423">
        <v>21</v>
      </c>
      <c r="G14" s="51">
        <f t="shared" si="0"/>
        <v>21</v>
      </c>
      <c r="H14" s="227" t="s">
        <v>46</v>
      </c>
      <c r="I14" s="423"/>
      <c r="J14" s="423"/>
      <c r="K14" s="422"/>
      <c r="L14" s="41">
        <f>SUM(I14:K14)*100/G14</f>
        <v>0</v>
      </c>
      <c r="M14" s="423"/>
      <c r="N14" s="423"/>
      <c r="O14" s="422">
        <v>1</v>
      </c>
      <c r="P14" s="41">
        <f>SUM(M14:O14)*100/G14</f>
        <v>4.7619047619047619</v>
      </c>
      <c r="Q14" s="423">
        <v>1</v>
      </c>
      <c r="R14" s="423">
        <v>5</v>
      </c>
      <c r="S14" s="422">
        <v>8</v>
      </c>
      <c r="T14" s="41">
        <f>SUM(Q14:S14)*100/G14</f>
        <v>66.666666666666671</v>
      </c>
      <c r="U14" s="423">
        <v>6</v>
      </c>
      <c r="V14" s="423"/>
      <c r="W14" s="422"/>
      <c r="X14" s="43">
        <f>SUM(U14:W14)*100/G14</f>
        <v>28.571428571428573</v>
      </c>
      <c r="Y14" s="196">
        <f t="shared" si="1"/>
        <v>8.8095238095238102</v>
      </c>
      <c r="Z14" s="197">
        <f t="shared" si="2"/>
        <v>95.238095238095241</v>
      </c>
    </row>
    <row r="15" spans="2:26" x14ac:dyDescent="0.25">
      <c r="B15" s="423"/>
      <c r="C15" s="431"/>
      <c r="D15" s="37"/>
      <c r="E15" s="422"/>
      <c r="F15" s="423"/>
      <c r="G15" s="51"/>
      <c r="H15" s="227"/>
      <c r="I15" s="423"/>
      <c r="J15" s="423"/>
      <c r="K15" s="422"/>
      <c r="L15" s="41"/>
      <c r="M15" s="423"/>
      <c r="N15" s="423"/>
      <c r="O15" s="422"/>
      <c r="P15" s="41"/>
      <c r="Q15" s="423"/>
      <c r="R15" s="423"/>
      <c r="S15" s="422"/>
      <c r="T15" s="41"/>
      <c r="U15" s="423"/>
      <c r="V15" s="423"/>
      <c r="W15" s="422"/>
      <c r="X15" s="43"/>
      <c r="Y15" s="81">
        <f>Y14-Y13</f>
        <v>2.6915113871636365E-2</v>
      </c>
      <c r="Z15" s="81">
        <f>Z14-Z13</f>
        <v>3.9337474120082874</v>
      </c>
    </row>
    <row r="16" spans="2:26" x14ac:dyDescent="0.25">
      <c r="B16" s="206"/>
      <c r="C16" s="172" t="s">
        <v>59</v>
      </c>
      <c r="D16" s="195" t="s">
        <v>105</v>
      </c>
      <c r="E16" s="194">
        <v>5</v>
      </c>
      <c r="F16" s="206">
        <v>10</v>
      </c>
      <c r="G16" s="51">
        <f t="shared" si="0"/>
        <v>10</v>
      </c>
      <c r="H16" s="227" t="s">
        <v>46</v>
      </c>
      <c r="I16" s="206"/>
      <c r="J16" s="206"/>
      <c r="K16" s="205"/>
      <c r="L16" s="41">
        <f>SUM(I16:K16)*100/G16</f>
        <v>0</v>
      </c>
      <c r="M16" s="207"/>
      <c r="N16" s="207"/>
      <c r="O16" s="28"/>
      <c r="P16" s="41">
        <f>SUM(M16:O16)*100/G16</f>
        <v>0</v>
      </c>
      <c r="Q16" s="207">
        <v>1</v>
      </c>
      <c r="R16" s="207">
        <v>5</v>
      </c>
      <c r="S16" s="28">
        <v>2</v>
      </c>
      <c r="T16" s="41">
        <f>SUM(Q16:S16)*100/G16</f>
        <v>80</v>
      </c>
      <c r="U16" s="207">
        <v>2</v>
      </c>
      <c r="V16" s="207"/>
      <c r="W16" s="28"/>
      <c r="X16" s="43">
        <f>SUM(U16:W16)*100/G16</f>
        <v>20</v>
      </c>
      <c r="Y16" s="196">
        <f t="shared" si="1"/>
        <v>8.5</v>
      </c>
      <c r="Z16" s="197">
        <f t="shared" si="2"/>
        <v>100</v>
      </c>
    </row>
    <row r="17" spans="2:27" x14ac:dyDescent="0.25">
      <c r="B17" s="280"/>
      <c r="C17" s="172" t="s">
        <v>59</v>
      </c>
      <c r="D17" s="195" t="s">
        <v>109</v>
      </c>
      <c r="E17" s="194">
        <v>6</v>
      </c>
      <c r="F17" s="280">
        <v>10</v>
      </c>
      <c r="G17" s="51">
        <f t="shared" si="0"/>
        <v>10</v>
      </c>
      <c r="H17" s="227" t="s">
        <v>46</v>
      </c>
      <c r="I17" s="280"/>
      <c r="J17" s="280"/>
      <c r="K17" s="282"/>
      <c r="L17" s="41">
        <f>SUM(I17:K17)*100/G17</f>
        <v>0</v>
      </c>
      <c r="M17" s="281">
        <v>1</v>
      </c>
      <c r="N17" s="281"/>
      <c r="O17" s="28">
        <v>1</v>
      </c>
      <c r="P17" s="41">
        <f>SUM(M17:O17)*100/G17</f>
        <v>20</v>
      </c>
      <c r="Q17" s="281">
        <v>1</v>
      </c>
      <c r="R17" s="281">
        <v>2</v>
      </c>
      <c r="S17" s="28"/>
      <c r="T17" s="41">
        <f>SUM(Q17:S17)*100/G17</f>
        <v>30</v>
      </c>
      <c r="U17" s="281">
        <v>5</v>
      </c>
      <c r="V17" s="281"/>
      <c r="W17" s="28"/>
      <c r="X17" s="43">
        <f>SUM(U17:W17)*100/G17</f>
        <v>50</v>
      </c>
      <c r="Y17" s="196">
        <f t="shared" si="1"/>
        <v>8.3000000000000007</v>
      </c>
      <c r="Z17" s="197">
        <f t="shared" si="2"/>
        <v>80</v>
      </c>
    </row>
    <row r="18" spans="2:27" x14ac:dyDescent="0.25">
      <c r="B18" s="423"/>
      <c r="C18" s="172" t="s">
        <v>59</v>
      </c>
      <c r="D18" s="195" t="s">
        <v>119</v>
      </c>
      <c r="E18" s="194">
        <v>7</v>
      </c>
      <c r="F18" s="423">
        <v>10</v>
      </c>
      <c r="G18" s="51">
        <f t="shared" si="0"/>
        <v>10</v>
      </c>
      <c r="H18" s="227" t="s">
        <v>46</v>
      </c>
      <c r="I18" s="423"/>
      <c r="J18" s="423"/>
      <c r="K18" s="422"/>
      <c r="L18" s="41">
        <f>SUM(I18:K18)*100/G18</f>
        <v>0</v>
      </c>
      <c r="M18" s="424"/>
      <c r="N18" s="424"/>
      <c r="O18" s="28"/>
      <c r="P18" s="41">
        <f>SUM(M18:O18)*100/G18</f>
        <v>0</v>
      </c>
      <c r="Q18" s="424">
        <v>3</v>
      </c>
      <c r="R18" s="424"/>
      <c r="S18" s="28">
        <v>2</v>
      </c>
      <c r="T18" s="41">
        <f>SUM(Q18:S18)*100/G18</f>
        <v>50</v>
      </c>
      <c r="U18" s="424">
        <v>5</v>
      </c>
      <c r="V18" s="424"/>
      <c r="W18" s="28"/>
      <c r="X18" s="43">
        <f>SUM(U18:W18)*100/G18</f>
        <v>50</v>
      </c>
      <c r="Y18" s="196">
        <f t="shared" si="1"/>
        <v>8.9</v>
      </c>
      <c r="Z18" s="197">
        <f t="shared" si="2"/>
        <v>100</v>
      </c>
    </row>
    <row r="19" spans="2:27" x14ac:dyDescent="0.25">
      <c r="B19" s="280"/>
      <c r="C19" s="431"/>
      <c r="D19" s="83"/>
      <c r="E19" s="194"/>
      <c r="F19" s="280"/>
      <c r="G19" s="51"/>
      <c r="H19" s="227"/>
      <c r="I19" s="280"/>
      <c r="J19" s="280"/>
      <c r="K19" s="282"/>
      <c r="L19" s="41"/>
      <c r="M19" s="281"/>
      <c r="N19" s="281"/>
      <c r="O19" s="28"/>
      <c r="P19" s="41"/>
      <c r="Q19" s="281"/>
      <c r="R19" s="281"/>
      <c r="S19" s="28"/>
      <c r="T19" s="41"/>
      <c r="U19" s="281"/>
      <c r="V19" s="281"/>
      <c r="W19" s="28"/>
      <c r="X19" s="43"/>
      <c r="Y19" s="81">
        <f>Y18-Y17</f>
        <v>0.59999999999999964</v>
      </c>
      <c r="Z19" s="81">
        <f>Z18-Z17</f>
        <v>20</v>
      </c>
    </row>
    <row r="20" spans="2:27" x14ac:dyDescent="0.25">
      <c r="B20" s="135"/>
      <c r="C20" s="172" t="s">
        <v>59</v>
      </c>
      <c r="D20" s="140" t="s">
        <v>99</v>
      </c>
      <c r="E20" s="215">
        <v>5</v>
      </c>
      <c r="F20" s="226">
        <v>16</v>
      </c>
      <c r="G20" s="19">
        <f>I20+J20+K20+M20+N20+O20+Q20+R20+S20+U20+V20+W20</f>
        <v>16</v>
      </c>
      <c r="H20" s="172" t="s">
        <v>46</v>
      </c>
      <c r="I20" s="170"/>
      <c r="J20" s="170"/>
      <c r="K20" s="147"/>
      <c r="L20" s="173">
        <f>SUM(I20:K20)*100/F20</f>
        <v>0</v>
      </c>
      <c r="M20" s="170"/>
      <c r="N20" s="170"/>
      <c r="O20" s="147"/>
      <c r="P20" s="173">
        <f>SUM(M20:O20)*100/F20</f>
        <v>0</v>
      </c>
      <c r="Q20" s="170">
        <v>1</v>
      </c>
      <c r="R20" s="170">
        <v>5</v>
      </c>
      <c r="S20" s="147">
        <v>6</v>
      </c>
      <c r="T20" s="144">
        <f>SUM(Q20:S20)*100/F20</f>
        <v>75</v>
      </c>
      <c r="U20" s="170">
        <v>2</v>
      </c>
      <c r="V20" s="170">
        <v>2</v>
      </c>
      <c r="W20" s="147"/>
      <c r="X20" s="144">
        <f>SUM(U20:W20)*100/F20</f>
        <v>25</v>
      </c>
      <c r="Y20" s="144">
        <f>((1*I20)+(2*J20)+(3*K20)+(4*M20)+(5*N20)+(6*O20)+(7*Q20)+(8*R20)+(9*S20)+(10*U20)+(11*V20)+(12*W20))/G20</f>
        <v>8.9375</v>
      </c>
      <c r="Z20" s="145">
        <f>T25+X25</f>
        <v>64.285714285714292</v>
      </c>
    </row>
    <row r="21" spans="2:27" x14ac:dyDescent="0.25">
      <c r="B21" s="206"/>
      <c r="C21" s="172" t="s">
        <v>59</v>
      </c>
      <c r="D21" s="195" t="s">
        <v>105</v>
      </c>
      <c r="E21" s="194">
        <v>6</v>
      </c>
      <c r="F21" s="206">
        <v>17</v>
      </c>
      <c r="G21" s="51">
        <f>I21+J21+K21+M21+N21+O21+Q21+R21+S21+U21+V21+W21</f>
        <v>17</v>
      </c>
      <c r="H21" s="227" t="s">
        <v>46</v>
      </c>
      <c r="I21" s="206"/>
      <c r="J21" s="206"/>
      <c r="K21" s="205"/>
      <c r="L21" s="41">
        <f>SUM(I21:K21)*100/G21</f>
        <v>0</v>
      </c>
      <c r="M21" s="207">
        <v>2</v>
      </c>
      <c r="N21" s="207"/>
      <c r="O21" s="28">
        <v>1</v>
      </c>
      <c r="P21" s="41">
        <f>SUM(M21:O21)*100/G21</f>
        <v>17.647058823529413</v>
      </c>
      <c r="Q21" s="207">
        <v>1</v>
      </c>
      <c r="R21" s="207">
        <v>4</v>
      </c>
      <c r="S21" s="28">
        <v>5</v>
      </c>
      <c r="T21" s="41">
        <f>SUM(Q21:S21)*100/G21</f>
        <v>58.823529411764703</v>
      </c>
      <c r="U21" s="207">
        <v>4</v>
      </c>
      <c r="V21" s="207"/>
      <c r="W21" s="28"/>
      <c r="X21" s="43">
        <f>SUM(U21:W21)*100/G20</f>
        <v>25</v>
      </c>
      <c r="Y21" s="196">
        <f>((1*I21)+(2*J21)+(3*K21)+(4*M21)+(5*N21)+(6*O21)+(7*Q21)+(8*R21)+(9*S21)+(10*U21)+(11*V21)+(12*W21))/G21</f>
        <v>8.117647058823529</v>
      </c>
      <c r="Z21" s="197">
        <f>T21+X21</f>
        <v>83.823529411764696</v>
      </c>
    </row>
    <row r="22" spans="2:27" x14ac:dyDescent="0.25">
      <c r="B22" s="280"/>
      <c r="C22" s="172" t="s">
        <v>59</v>
      </c>
      <c r="D22" s="195" t="s">
        <v>109</v>
      </c>
      <c r="E22" s="194">
        <v>7</v>
      </c>
      <c r="F22" s="280">
        <v>17</v>
      </c>
      <c r="G22" s="51">
        <f>I22+J22+K22+M22+N22+O22+Q22+R22+S22+U22+V22+W22</f>
        <v>17</v>
      </c>
      <c r="H22" s="227" t="s">
        <v>46</v>
      </c>
      <c r="I22" s="280"/>
      <c r="J22" s="280"/>
      <c r="K22" s="282"/>
      <c r="L22" s="41">
        <f>SUM(I22:K22)*100/G22</f>
        <v>0</v>
      </c>
      <c r="M22" s="281"/>
      <c r="N22" s="281"/>
      <c r="O22" s="28"/>
      <c r="P22" s="41">
        <f>SUM(M22:O22)*100/G22</f>
        <v>0</v>
      </c>
      <c r="Q22" s="281"/>
      <c r="R22" s="281">
        <v>6</v>
      </c>
      <c r="S22" s="28">
        <v>6</v>
      </c>
      <c r="T22" s="41">
        <f>SUM(Q22:S22)*100/G22</f>
        <v>70.588235294117652</v>
      </c>
      <c r="U22" s="281">
        <v>3</v>
      </c>
      <c r="V22" s="281">
        <v>1</v>
      </c>
      <c r="W22" s="28">
        <v>1</v>
      </c>
      <c r="X22" s="43">
        <f>SUM(U22:W22)*100/G21</f>
        <v>29.411764705882351</v>
      </c>
      <c r="Y22" s="196">
        <f>((1*I22)+(2*J22)+(3*K22)+(4*M22)+(5*N22)+(6*O22)+(7*Q22)+(8*R22)+(9*S22)+(10*U22)+(11*V22)+(12*W22))/G22</f>
        <v>9.117647058823529</v>
      </c>
      <c r="Z22" s="197">
        <f>T22+X22</f>
        <v>100</v>
      </c>
    </row>
    <row r="23" spans="2:27" x14ac:dyDescent="0.25">
      <c r="B23" s="423"/>
      <c r="C23" s="172" t="s">
        <v>59</v>
      </c>
      <c r="D23" s="195" t="s">
        <v>119</v>
      </c>
      <c r="E23" s="194">
        <v>8</v>
      </c>
      <c r="F23" s="423">
        <v>18</v>
      </c>
      <c r="G23" s="51">
        <f>I23+J23+K23+M23+N23+O23+Q23+R23+S23+U23+V23+W23</f>
        <v>18</v>
      </c>
      <c r="H23" s="227" t="s">
        <v>46</v>
      </c>
      <c r="I23" s="423"/>
      <c r="J23" s="423"/>
      <c r="K23" s="422"/>
      <c r="L23" s="41">
        <f>SUM(I23:K23)*100/G23</f>
        <v>0</v>
      </c>
      <c r="M23" s="424"/>
      <c r="N23" s="424"/>
      <c r="O23" s="28">
        <v>3</v>
      </c>
      <c r="P23" s="41">
        <f>SUM(M23:O23)*100/G23</f>
        <v>16.666666666666668</v>
      </c>
      <c r="Q23" s="424">
        <v>2</v>
      </c>
      <c r="R23" s="424">
        <v>5</v>
      </c>
      <c r="S23" s="28">
        <v>4</v>
      </c>
      <c r="T23" s="41">
        <f>SUM(Q23:S23)*100/G23</f>
        <v>61.111111111111114</v>
      </c>
      <c r="U23" s="424">
        <v>1</v>
      </c>
      <c r="V23" s="424">
        <v>3</v>
      </c>
      <c r="W23" s="28"/>
      <c r="X23" s="43">
        <f>SUM(U23:W23)*100/G22</f>
        <v>23.529411764705884</v>
      </c>
      <c r="Y23" s="196">
        <f>((1*I23)+(2*J23)+(3*K23)+(4*M23)+(5*N23)+(6*O23)+(7*Q23)+(8*R23)+(9*S23)+(10*U23)+(11*V23)+(12*W23))/G23</f>
        <v>8.3888888888888893</v>
      </c>
      <c r="Z23" s="197">
        <f>T23+X23</f>
        <v>84.640522875816998</v>
      </c>
    </row>
    <row r="24" spans="2:27" x14ac:dyDescent="0.25">
      <c r="B24" s="206"/>
      <c r="C24" s="36"/>
      <c r="D24" s="37"/>
      <c r="E24" s="220"/>
      <c r="F24" s="228"/>
      <c r="G24" s="45"/>
      <c r="H24" s="36"/>
      <c r="I24" s="207"/>
      <c r="J24" s="207"/>
      <c r="K24" s="28"/>
      <c r="L24" s="46"/>
      <c r="M24" s="207"/>
      <c r="N24" s="207"/>
      <c r="O24" s="28"/>
      <c r="P24" s="46"/>
      <c r="Q24" s="207"/>
      <c r="R24" s="207"/>
      <c r="S24" s="28"/>
      <c r="T24" s="43"/>
      <c r="U24" s="207"/>
      <c r="V24" s="207"/>
      <c r="W24" s="28"/>
      <c r="X24" s="43"/>
      <c r="Y24" s="81">
        <f>Y23-Y22</f>
        <v>-0.72875816993463971</v>
      </c>
      <c r="Z24" s="81">
        <f>Z23-Z22</f>
        <v>-15.359477124183002</v>
      </c>
    </row>
    <row r="25" spans="2:27" x14ac:dyDescent="0.25">
      <c r="B25" s="3"/>
      <c r="C25" s="5" t="s">
        <v>59</v>
      </c>
      <c r="D25" s="37" t="s">
        <v>20</v>
      </c>
      <c r="E25" s="3">
        <v>5</v>
      </c>
      <c r="F25" s="3">
        <v>14</v>
      </c>
      <c r="G25" s="19">
        <f>I25+J25+K25+M25+N25+O25+Q25+R25+S25+U25+V25+W25</f>
        <v>14</v>
      </c>
      <c r="H25" s="5" t="s">
        <v>46</v>
      </c>
      <c r="I25" s="18">
        <v>1</v>
      </c>
      <c r="J25" s="6"/>
      <c r="K25" s="6"/>
      <c r="L25" s="46">
        <f>SUM(I25:K25)*100/F25</f>
        <v>7.1428571428571432</v>
      </c>
      <c r="M25" s="6">
        <v>2</v>
      </c>
      <c r="N25" s="6">
        <v>1</v>
      </c>
      <c r="O25" s="6">
        <v>1</v>
      </c>
      <c r="P25" s="46">
        <f>SUM(M25:O25)*100/F25</f>
        <v>28.571428571428573</v>
      </c>
      <c r="Q25" s="6">
        <v>3</v>
      </c>
      <c r="R25" s="6">
        <v>3</v>
      </c>
      <c r="S25" s="6">
        <v>2</v>
      </c>
      <c r="T25" s="43">
        <f>SUM(Q25:S25)*100/F25</f>
        <v>57.142857142857146</v>
      </c>
      <c r="U25" s="6">
        <v>1</v>
      </c>
      <c r="V25" s="6"/>
      <c r="W25" s="6"/>
      <c r="X25" s="43">
        <f>SUM(U25:W25)*100/F25</f>
        <v>7.1428571428571432</v>
      </c>
      <c r="Y25" s="43">
        <f>((1*I25)+(2*J25)+(3*K25)+(4*M25)+(5*N25)+(6*O25)+(7*Q25)+(8*R25)+(9*S25)+(10*U25)+(11*V25)+(12*W25))/G25</f>
        <v>6.6428571428571432</v>
      </c>
      <c r="Z25" s="44">
        <f>T25+X25</f>
        <v>64.285714285714292</v>
      </c>
    </row>
    <row r="26" spans="2:27" x14ac:dyDescent="0.25">
      <c r="B26" s="3"/>
      <c r="C26" s="172" t="s">
        <v>59</v>
      </c>
      <c r="D26" s="140" t="s">
        <v>99</v>
      </c>
      <c r="E26" s="141">
        <v>6</v>
      </c>
      <c r="F26" s="141">
        <v>14</v>
      </c>
      <c r="G26" s="19">
        <f>I26+J26+K26+M26+N26+O26+Q26+R26+S26+U26+V26+W26</f>
        <v>14</v>
      </c>
      <c r="H26" s="172" t="s">
        <v>46</v>
      </c>
      <c r="I26" s="141"/>
      <c r="J26" s="142"/>
      <c r="K26" s="142">
        <v>1</v>
      </c>
      <c r="L26" s="173">
        <f>SUM(I26:K26)*100/F26</f>
        <v>7.1428571428571432</v>
      </c>
      <c r="M26" s="142">
        <v>1</v>
      </c>
      <c r="N26" s="142">
        <v>2</v>
      </c>
      <c r="O26" s="142"/>
      <c r="P26" s="173">
        <f>SUM(M26:O26)*100/F26</f>
        <v>21.428571428571427</v>
      </c>
      <c r="Q26" s="142">
        <v>1</v>
      </c>
      <c r="R26" s="142">
        <v>2</v>
      </c>
      <c r="S26" s="142">
        <v>3</v>
      </c>
      <c r="T26" s="144">
        <f>SUM(Q26:S26)*100/F26</f>
        <v>42.857142857142854</v>
      </c>
      <c r="U26" s="142">
        <v>3</v>
      </c>
      <c r="V26" s="142">
        <v>1</v>
      </c>
      <c r="W26" s="142"/>
      <c r="X26" s="144">
        <f>SUM(U26:W26)*100/F26</f>
        <v>28.571428571428573</v>
      </c>
      <c r="Y26" s="144">
        <f>((1*I26)+(2*J26)+(3*K26)+(4*M26)+(5*N26)+(6*O26)+(7*Q26)+(8*R26)+(9*S26)+(10*U26)+(11*V26)+(12*W26))/G26</f>
        <v>7.7142857142857144</v>
      </c>
      <c r="Z26" s="145">
        <f>T26+X26</f>
        <v>71.428571428571431</v>
      </c>
    </row>
    <row r="27" spans="2:27" x14ac:dyDescent="0.25">
      <c r="B27" s="3"/>
      <c r="C27" s="172" t="s">
        <v>59</v>
      </c>
      <c r="D27" s="195" t="s">
        <v>105</v>
      </c>
      <c r="E27" s="194">
        <v>7</v>
      </c>
      <c r="F27" s="206">
        <v>14</v>
      </c>
      <c r="G27" s="51">
        <f>I27+J27+K27+M27+N27+O27+Q27+R27+S27+U27+V27+W27</f>
        <v>14</v>
      </c>
      <c r="H27" s="227" t="s">
        <v>46</v>
      </c>
      <c r="I27" s="206"/>
      <c r="J27" s="206"/>
      <c r="K27" s="205">
        <v>1</v>
      </c>
      <c r="L27" s="41">
        <f>SUM(I27:K27)*100/G27</f>
        <v>7.1428571428571432</v>
      </c>
      <c r="M27" s="207">
        <v>2</v>
      </c>
      <c r="N27" s="207">
        <v>2</v>
      </c>
      <c r="O27" s="28">
        <v>1</v>
      </c>
      <c r="P27" s="41">
        <f>SUM(M27:O27)*100/G27</f>
        <v>35.714285714285715</v>
      </c>
      <c r="Q27" s="207"/>
      <c r="R27" s="207">
        <v>2</v>
      </c>
      <c r="S27" s="28">
        <v>3</v>
      </c>
      <c r="T27" s="41">
        <f>SUM(Q27:S27)*100/G27</f>
        <v>35.714285714285715</v>
      </c>
      <c r="U27" s="207">
        <v>3</v>
      </c>
      <c r="V27" s="207"/>
      <c r="W27" s="28"/>
      <c r="X27" s="43">
        <f>SUM(U27:W27)*100/G26</f>
        <v>21.428571428571427</v>
      </c>
      <c r="Y27" s="196">
        <f>((1*I27)+(2*J27)+(3*K27)+(4*M27)+(5*N27)+(6*O27)+(7*Q27)+(8*R27)+(9*S27)+(10*U27)+(11*V27)+(12*W27))/G27</f>
        <v>7.1428571428571432</v>
      </c>
      <c r="Z27" s="197">
        <f>T27+X27</f>
        <v>57.142857142857139</v>
      </c>
    </row>
    <row r="28" spans="2:27" x14ac:dyDescent="0.25">
      <c r="B28" s="3"/>
      <c r="C28" s="172" t="s">
        <v>59</v>
      </c>
      <c r="D28" s="195" t="s">
        <v>109</v>
      </c>
      <c r="E28" s="194">
        <v>8</v>
      </c>
      <c r="F28" s="280">
        <v>15</v>
      </c>
      <c r="G28" s="51">
        <f>I28+J28+K28+M28+N28+O28+Q28+R28+S28+U28+V28+W28</f>
        <v>15</v>
      </c>
      <c r="H28" s="227" t="s">
        <v>46</v>
      </c>
      <c r="I28" s="280"/>
      <c r="J28" s="280"/>
      <c r="K28" s="282"/>
      <c r="L28" s="41">
        <f>SUM(I28:K28)*100/G28</f>
        <v>0</v>
      </c>
      <c r="M28" s="281">
        <v>1</v>
      </c>
      <c r="N28" s="281">
        <v>4</v>
      </c>
      <c r="O28" s="28">
        <v>1</v>
      </c>
      <c r="P28" s="41">
        <f>SUM(M28:O28)*100/G28</f>
        <v>40</v>
      </c>
      <c r="Q28" s="281">
        <v>1</v>
      </c>
      <c r="R28" s="281"/>
      <c r="S28" s="28">
        <v>4</v>
      </c>
      <c r="T28" s="41">
        <f>SUM(Q28:S28)*100/G28</f>
        <v>33.333333333333336</v>
      </c>
      <c r="U28" s="281">
        <v>3</v>
      </c>
      <c r="V28" s="281">
        <v>1</v>
      </c>
      <c r="W28" s="28"/>
      <c r="X28" s="43">
        <f>SUM(U28:W28)*100/G27</f>
        <v>28.571428571428573</v>
      </c>
      <c r="Y28" s="196">
        <f>((1*I28)+(2*J28)+(3*K28)+(4*M28)+(5*N28)+(6*O28)+(7*Q28)+(8*R28)+(9*S28)+(10*U28)+(11*V28)+(12*W28))/G28</f>
        <v>7.6</v>
      </c>
      <c r="Z28" s="197">
        <f>T28+X28</f>
        <v>61.904761904761912</v>
      </c>
    </row>
    <row r="29" spans="2:27" x14ac:dyDescent="0.25">
      <c r="B29" s="3"/>
      <c r="C29" s="172" t="s">
        <v>59</v>
      </c>
      <c r="D29" s="195" t="s">
        <v>119</v>
      </c>
      <c r="E29" s="194">
        <v>9</v>
      </c>
      <c r="F29" s="423">
        <v>15</v>
      </c>
      <c r="G29" s="51">
        <f>I29+J29+K29+M29+N29+O29+Q29+R29+S29+U29+V29+W29</f>
        <v>15</v>
      </c>
      <c r="H29" s="227" t="s">
        <v>46</v>
      </c>
      <c r="I29" s="423"/>
      <c r="J29" s="423">
        <v>3</v>
      </c>
      <c r="K29" s="422">
        <v>1</v>
      </c>
      <c r="L29" s="41">
        <f>SUM(I29:K29)*100/G29</f>
        <v>26.666666666666668</v>
      </c>
      <c r="M29" s="424">
        <v>1</v>
      </c>
      <c r="N29" s="424">
        <v>1</v>
      </c>
      <c r="O29" s="28">
        <v>1</v>
      </c>
      <c r="P29" s="41">
        <f>SUM(M29:O29)*100/G29</f>
        <v>20</v>
      </c>
      <c r="Q29" s="424">
        <v>2</v>
      </c>
      <c r="R29" s="424">
        <v>4</v>
      </c>
      <c r="S29" s="28">
        <v>1</v>
      </c>
      <c r="T29" s="41">
        <f>SUM(Q29:S29)*100/G29</f>
        <v>46.666666666666664</v>
      </c>
      <c r="U29" s="424">
        <v>1</v>
      </c>
      <c r="V29" s="424"/>
      <c r="W29" s="28"/>
      <c r="X29" s="43">
        <f>SUM(U29:W29)*100/G28</f>
        <v>6.666666666666667</v>
      </c>
      <c r="Y29" s="196">
        <f>((1*I29)+(2*J29)+(3*K29)+(4*M29)+(5*N29)+(6*O29)+(7*Q29)+(8*R29)+(9*S29)+(10*U29)+(11*V29)+(12*W29))/G29</f>
        <v>5.9333333333333336</v>
      </c>
      <c r="Z29" s="197">
        <f>T29+X29</f>
        <v>53.333333333333329</v>
      </c>
    </row>
    <row r="30" spans="2:27" x14ac:dyDescent="0.25">
      <c r="B30" s="3"/>
      <c r="C30" s="34"/>
      <c r="D30" s="37"/>
      <c r="E30" s="220"/>
      <c r="F30" s="228"/>
      <c r="G30" s="45"/>
      <c r="H30" s="36"/>
      <c r="I30" s="207"/>
      <c r="J30" s="207"/>
      <c r="K30" s="28"/>
      <c r="L30" s="46"/>
      <c r="M30" s="207"/>
      <c r="N30" s="207"/>
      <c r="O30" s="28"/>
      <c r="P30" s="46"/>
      <c r="Q30" s="207"/>
      <c r="R30" s="207"/>
      <c r="S30" s="28"/>
      <c r="T30" s="43"/>
      <c r="U30" s="207"/>
      <c r="V30" s="207"/>
      <c r="W30" s="28"/>
      <c r="X30" s="43"/>
      <c r="Y30" s="81">
        <f>Y29-Y28</f>
        <v>-1.6666666666666661</v>
      </c>
      <c r="Z30" s="81">
        <f>Z29-Z28</f>
        <v>-8.5714285714285836</v>
      </c>
    </row>
    <row r="31" spans="2:27" x14ac:dyDescent="0.25">
      <c r="B31" s="3"/>
      <c r="C31" s="104" t="s">
        <v>59</v>
      </c>
      <c r="D31" s="73" t="s">
        <v>89</v>
      </c>
      <c r="E31" s="106">
        <v>5</v>
      </c>
      <c r="F31" s="106">
        <v>15</v>
      </c>
      <c r="G31" s="19">
        <f>I31+J31+K31+M31+N31+O31+Q31+R31+S31+U31+V31+W31</f>
        <v>15</v>
      </c>
      <c r="H31" s="101" t="s">
        <v>46</v>
      </c>
      <c r="I31" s="74"/>
      <c r="J31" s="108"/>
      <c r="K31" s="108"/>
      <c r="L31" s="111">
        <f>SUM(I31:K31)*100/G31</f>
        <v>0</v>
      </c>
      <c r="M31" s="108"/>
      <c r="N31" s="108"/>
      <c r="O31" s="108">
        <v>2</v>
      </c>
      <c r="P31" s="88">
        <f>SUM(M31:O31)*100/G31</f>
        <v>13.333333333333334</v>
      </c>
      <c r="Q31" s="108">
        <v>2</v>
      </c>
      <c r="R31" s="108">
        <v>3</v>
      </c>
      <c r="S31" s="108">
        <v>3</v>
      </c>
      <c r="T31" s="88">
        <f>SUM(Q31:S31)*100/G31</f>
        <v>53.333333333333336</v>
      </c>
      <c r="U31" s="108">
        <v>5</v>
      </c>
      <c r="V31" s="108"/>
      <c r="W31" s="108"/>
      <c r="X31" s="111">
        <f>SUM(U31:W31)*100/G31</f>
        <v>33.333333333333336</v>
      </c>
      <c r="Y31" s="79">
        <f>((1*I31)+(2*J31)+(3*K31)+(4*M31)+(5*N31)+(6*O31)+(7*Q31)+(8*R31)+(9*S31)+(10*U31)+(11*V31)+(12*W31))/G31</f>
        <v>8.4666666666666668</v>
      </c>
      <c r="Z31" s="80">
        <f>T31+X31</f>
        <v>86.666666666666671</v>
      </c>
    </row>
    <row r="32" spans="2:27" x14ac:dyDescent="0.25">
      <c r="B32" s="3"/>
      <c r="C32" s="34" t="s">
        <v>59</v>
      </c>
      <c r="D32" s="37" t="s">
        <v>20</v>
      </c>
      <c r="E32" s="8">
        <v>6</v>
      </c>
      <c r="F32" s="8">
        <v>15</v>
      </c>
      <c r="G32" s="19">
        <f>I32+J32+K32+M32+N32+O32+Q32+R32+S32+U32+V32+W32</f>
        <v>15</v>
      </c>
      <c r="H32" s="7" t="s">
        <v>46</v>
      </c>
      <c r="I32" s="23"/>
      <c r="J32" s="9"/>
      <c r="K32" s="9">
        <v>1</v>
      </c>
      <c r="L32" s="46">
        <f>SUM(I32:K32)*100/F32</f>
        <v>6.666666666666667</v>
      </c>
      <c r="M32" s="9"/>
      <c r="N32" s="9">
        <v>2</v>
      </c>
      <c r="O32" s="9">
        <v>1</v>
      </c>
      <c r="P32" s="43">
        <f>SUM(M32:O32)*100/F32</f>
        <v>20</v>
      </c>
      <c r="Q32" s="9">
        <v>1</v>
      </c>
      <c r="R32" s="9">
        <v>5</v>
      </c>
      <c r="S32" s="9">
        <v>2</v>
      </c>
      <c r="T32" s="43">
        <f>SUM(Q32:S32)*100/F32</f>
        <v>53.333333333333336</v>
      </c>
      <c r="U32" s="9">
        <v>2</v>
      </c>
      <c r="V32" s="9">
        <v>1</v>
      </c>
      <c r="W32" s="9"/>
      <c r="X32" s="43">
        <f>SUM(U32:W32)*100/F32</f>
        <v>20</v>
      </c>
      <c r="Y32" s="43">
        <f>((1*I32)+(2*J32)+(3*K32)+(4*M32)+(5*N32)+(6*O32)+(7*Q32)+(8*R32)+(9*S32)+(10*U32)+(11*V32)+(12*W32))/G32</f>
        <v>7.666666666666667</v>
      </c>
      <c r="Z32" s="44">
        <f>T32+X32</f>
        <v>73.333333333333343</v>
      </c>
      <c r="AA32" s="10"/>
    </row>
    <row r="33" spans="2:27" x14ac:dyDescent="0.25">
      <c r="B33" s="3"/>
      <c r="C33" s="174" t="s">
        <v>59</v>
      </c>
      <c r="D33" s="140" t="s">
        <v>99</v>
      </c>
      <c r="E33" s="175">
        <v>7</v>
      </c>
      <c r="F33" s="175">
        <v>14</v>
      </c>
      <c r="G33" s="19">
        <f>I33+J33+K33+M33+N33+O33+Q33+R33+S33+U33+V33+W33</f>
        <v>14</v>
      </c>
      <c r="H33" s="176" t="s">
        <v>46</v>
      </c>
      <c r="I33" s="175"/>
      <c r="J33" s="143"/>
      <c r="K33" s="143"/>
      <c r="L33" s="173">
        <f>SUM(I33:K33)*100/F33</f>
        <v>0</v>
      </c>
      <c r="M33" s="143"/>
      <c r="N33" s="143">
        <v>2</v>
      </c>
      <c r="O33" s="143">
        <v>1</v>
      </c>
      <c r="P33" s="144">
        <f>SUM(M33:O33)*100/F33</f>
        <v>21.428571428571427</v>
      </c>
      <c r="Q33" s="143">
        <v>2</v>
      </c>
      <c r="R33" s="143">
        <v>3</v>
      </c>
      <c r="S33" s="143">
        <v>4</v>
      </c>
      <c r="T33" s="144">
        <f>SUM(Q33:S33)*100/F33</f>
        <v>64.285714285714292</v>
      </c>
      <c r="U33" s="143">
        <v>2</v>
      </c>
      <c r="V33" s="143"/>
      <c r="W33" s="143"/>
      <c r="X33" s="144">
        <f>SUM(U33:W33)*100/F33</f>
        <v>14.285714285714286</v>
      </c>
      <c r="Y33" s="144">
        <f>((1*I33)+(2*J33)+(3*K33)+(4*M33)+(5*N33)+(6*O33)+(7*Q33)+(8*R33)+(9*S33)+(10*U33)+(11*V33)+(12*W33))/G33</f>
        <v>7.8571428571428568</v>
      </c>
      <c r="Z33" s="145">
        <f>T33+X33</f>
        <v>78.571428571428584</v>
      </c>
      <c r="AA33" s="10"/>
    </row>
    <row r="34" spans="2:27" x14ac:dyDescent="0.25">
      <c r="B34" s="3"/>
      <c r="C34" s="174" t="s">
        <v>59</v>
      </c>
      <c r="D34" s="195" t="s">
        <v>105</v>
      </c>
      <c r="E34" s="194">
        <v>8</v>
      </c>
      <c r="F34" s="206">
        <v>14</v>
      </c>
      <c r="G34" s="51">
        <f>I34+J34+K34+M34+N34+O34+Q34+R34+S34+U34+V34+W34</f>
        <v>14</v>
      </c>
      <c r="H34" s="227" t="s">
        <v>46</v>
      </c>
      <c r="I34" s="206"/>
      <c r="J34" s="206"/>
      <c r="K34" s="205"/>
      <c r="L34" s="41">
        <f>SUM(I34:K34)*100/G34</f>
        <v>0</v>
      </c>
      <c r="M34" s="207">
        <v>1</v>
      </c>
      <c r="N34" s="207">
        <v>2</v>
      </c>
      <c r="O34" s="28"/>
      <c r="P34" s="41">
        <f>SUM(M34:O34)*100/G34</f>
        <v>21.428571428571427</v>
      </c>
      <c r="Q34" s="207"/>
      <c r="R34" s="207">
        <v>3</v>
      </c>
      <c r="S34" s="28">
        <v>5</v>
      </c>
      <c r="T34" s="41">
        <f>SUM(Q34:S34)*100/G34</f>
        <v>57.142857142857146</v>
      </c>
      <c r="U34" s="207">
        <v>3</v>
      </c>
      <c r="V34" s="207"/>
      <c r="W34" s="28"/>
      <c r="X34" s="43">
        <f>SUM(U34:W34)*100/G33</f>
        <v>21.428571428571427</v>
      </c>
      <c r="Y34" s="196">
        <f>((1*I34)+(2*J34)+(3*K34)+(4*M34)+(5*N34)+(6*O34)+(7*Q34)+(8*R34)+(9*S34)+(10*U34)+(11*V34)+(12*W34))/G34</f>
        <v>8.0714285714285712</v>
      </c>
      <c r="Z34" s="197">
        <f>T34+X34</f>
        <v>78.571428571428569</v>
      </c>
      <c r="AA34" s="10"/>
    </row>
    <row r="35" spans="2:27" x14ac:dyDescent="0.25">
      <c r="B35" s="3"/>
      <c r="C35" s="174" t="s">
        <v>59</v>
      </c>
      <c r="D35" s="195" t="s">
        <v>109</v>
      </c>
      <c r="E35" s="194">
        <v>9</v>
      </c>
      <c r="F35" s="280">
        <v>14</v>
      </c>
      <c r="G35" s="51">
        <f>I35+J35+K35+M35+N35+O35+Q35+R35+S35+U35+V35+W35</f>
        <v>14</v>
      </c>
      <c r="H35" s="227" t="s">
        <v>46</v>
      </c>
      <c r="I35" s="280"/>
      <c r="J35" s="280"/>
      <c r="K35" s="282"/>
      <c r="L35" s="41">
        <f>SUM(I35:K35)*100/G35</f>
        <v>0</v>
      </c>
      <c r="M35" s="281">
        <v>3</v>
      </c>
      <c r="N35" s="281">
        <v>2</v>
      </c>
      <c r="O35" s="28">
        <v>1</v>
      </c>
      <c r="P35" s="41">
        <f>SUM(M35:O35)*100/G35</f>
        <v>42.857142857142854</v>
      </c>
      <c r="Q35" s="281">
        <v>2</v>
      </c>
      <c r="R35" s="281">
        <v>1</v>
      </c>
      <c r="S35" s="28">
        <v>2</v>
      </c>
      <c r="T35" s="41">
        <f>SUM(Q35:S35)*100/G35</f>
        <v>35.714285714285715</v>
      </c>
      <c r="U35" s="281">
        <v>3</v>
      </c>
      <c r="V35" s="281"/>
      <c r="W35" s="28"/>
      <c r="X35" s="43">
        <f>SUM(U35:W35)*100/G34</f>
        <v>21.428571428571427</v>
      </c>
      <c r="Y35" s="196">
        <f>((1*I35)+(2*J35)+(3*K35)+(4*M35)+(5*N35)+(6*O35)+(7*Q35)+(8*R35)+(9*S35)+(10*U35)+(11*V35)+(12*W35))/G35</f>
        <v>7</v>
      </c>
      <c r="Z35" s="197">
        <f>T35+X35</f>
        <v>57.142857142857139</v>
      </c>
      <c r="AA35" s="10"/>
    </row>
    <row r="36" spans="2:27" x14ac:dyDescent="0.25">
      <c r="B36" s="3"/>
      <c r="C36" s="34"/>
      <c r="D36" s="37"/>
      <c r="E36" s="220"/>
      <c r="F36" s="228"/>
      <c r="G36" s="45"/>
      <c r="H36" s="36"/>
      <c r="I36" s="207"/>
      <c r="J36" s="207"/>
      <c r="K36" s="28"/>
      <c r="L36" s="46"/>
      <c r="M36" s="207"/>
      <c r="N36" s="207"/>
      <c r="O36" s="28"/>
      <c r="P36" s="46"/>
      <c r="Q36" s="207"/>
      <c r="R36" s="207"/>
      <c r="S36" s="28"/>
      <c r="T36" s="43"/>
      <c r="U36" s="207"/>
      <c r="V36" s="207"/>
      <c r="W36" s="28"/>
      <c r="X36" s="43"/>
      <c r="Y36" s="81">
        <f>Y35-Y34</f>
        <v>-1.0714285714285712</v>
      </c>
      <c r="Z36" s="81">
        <f>Z35-Z34</f>
        <v>-21.428571428571431</v>
      </c>
      <c r="AA36" s="10"/>
    </row>
    <row r="37" spans="2:27" x14ac:dyDescent="0.25">
      <c r="B37" s="3"/>
      <c r="C37" s="104" t="s">
        <v>59</v>
      </c>
      <c r="D37" s="73" t="s">
        <v>89</v>
      </c>
      <c r="E37" s="107">
        <v>6</v>
      </c>
      <c r="F37" s="107">
        <v>11</v>
      </c>
      <c r="G37" s="19">
        <f>I37+J37+K37+M37+N37+O37+Q37+R37+S37+U37+V37+W37</f>
        <v>11</v>
      </c>
      <c r="H37" s="109" t="s">
        <v>46</v>
      </c>
      <c r="I37" s="93"/>
      <c r="J37" s="110"/>
      <c r="K37" s="110"/>
      <c r="L37" s="111">
        <f>SUM(I37:K37)*100/G37</f>
        <v>0</v>
      </c>
      <c r="M37" s="108">
        <v>1</v>
      </c>
      <c r="N37" s="108">
        <v>3</v>
      </c>
      <c r="O37" s="108">
        <v>1</v>
      </c>
      <c r="P37" s="88">
        <f>SUM(M37:O37)*100/G37</f>
        <v>45.454545454545453</v>
      </c>
      <c r="Q37" s="108"/>
      <c r="R37" s="108">
        <v>3</v>
      </c>
      <c r="S37" s="108">
        <v>1</v>
      </c>
      <c r="T37" s="88">
        <f>SUM(Q37:S37)*100/G37</f>
        <v>36.363636363636367</v>
      </c>
      <c r="U37" s="108">
        <v>2</v>
      </c>
      <c r="V37" s="108"/>
      <c r="W37" s="108"/>
      <c r="X37" s="111">
        <f>SUM(U37:W37)*100/G37</f>
        <v>18.181818181818183</v>
      </c>
      <c r="Y37" s="79">
        <f>((1*I37)+(2*J37)+(3*K37)+(4*M37)+(5*N37)+(6*O37)+(7*Q37)+(8*R37)+(9*S37)+(10*U37)+(11*V37)+(12*W37))/G37</f>
        <v>7.0909090909090908</v>
      </c>
      <c r="Z37" s="80">
        <f>T37+X37</f>
        <v>54.545454545454547</v>
      </c>
      <c r="AA37" s="10"/>
    </row>
    <row r="38" spans="2:27" x14ac:dyDescent="0.25">
      <c r="B38" s="3"/>
      <c r="C38" s="14" t="s">
        <v>59</v>
      </c>
      <c r="D38" s="37" t="s">
        <v>20</v>
      </c>
      <c r="E38" s="20">
        <v>7</v>
      </c>
      <c r="F38" s="20">
        <v>11</v>
      </c>
      <c r="G38" s="19">
        <f>I38+J38+K38+M38+N38+O38+Q38+R38+S38+U38+V38+W38</f>
        <v>11</v>
      </c>
      <c r="H38" s="14" t="s">
        <v>46</v>
      </c>
      <c r="I38" s="24"/>
      <c r="J38" s="25"/>
      <c r="K38" s="25"/>
      <c r="L38" s="46">
        <f>SUM(I38:K38)*100/F38</f>
        <v>0</v>
      </c>
      <c r="M38" s="25">
        <v>2</v>
      </c>
      <c r="N38" s="25"/>
      <c r="O38" s="25">
        <v>1</v>
      </c>
      <c r="P38" s="43">
        <f>SUM(M38:O38)*100/F38</f>
        <v>27.272727272727273</v>
      </c>
      <c r="Q38" s="25">
        <v>1</v>
      </c>
      <c r="R38" s="25">
        <v>2</v>
      </c>
      <c r="S38" s="25">
        <v>1</v>
      </c>
      <c r="T38" s="43">
        <f>SUM(Q38:S38)*100/F38</f>
        <v>36.363636363636367</v>
      </c>
      <c r="U38" s="25">
        <v>4</v>
      </c>
      <c r="V38" s="25"/>
      <c r="W38" s="25"/>
      <c r="X38" s="43">
        <f>SUM(U38:W38)*100/F38</f>
        <v>36.363636363636367</v>
      </c>
      <c r="Y38" s="43">
        <f>((1*I38)+(2*J38)+(3*K38)+(4*M38)+(5*N38)+(6*O38)+(7*Q38)+(8*R38)+(9*S38)+(10*U38)+(11*V38)+(12*W38))/G38</f>
        <v>7.8181818181818183</v>
      </c>
      <c r="Z38" s="44">
        <f>T38+X38</f>
        <v>72.727272727272734</v>
      </c>
      <c r="AA38" s="12"/>
    </row>
    <row r="39" spans="2:27" x14ac:dyDescent="0.25">
      <c r="B39" s="3"/>
      <c r="C39" s="177" t="s">
        <v>59</v>
      </c>
      <c r="D39" s="140" t="s">
        <v>99</v>
      </c>
      <c r="E39" s="178">
        <v>8</v>
      </c>
      <c r="F39" s="178">
        <v>10</v>
      </c>
      <c r="G39" s="19">
        <f>I39+J39+K39+M39+N39+O39+Q39+R39+S39+U39+V39+W39</f>
        <v>10</v>
      </c>
      <c r="H39" s="177" t="s">
        <v>46</v>
      </c>
      <c r="I39" s="178"/>
      <c r="J39" s="179"/>
      <c r="K39" s="179">
        <v>1</v>
      </c>
      <c r="L39" s="173">
        <f>SUM(I39:K39)*100/F39</f>
        <v>10</v>
      </c>
      <c r="M39" s="179"/>
      <c r="N39" s="179">
        <v>1</v>
      </c>
      <c r="O39" s="179">
        <v>1</v>
      </c>
      <c r="P39" s="144">
        <f>SUM(M39:O39)*100/F39</f>
        <v>20</v>
      </c>
      <c r="Q39" s="179"/>
      <c r="R39" s="179">
        <v>2</v>
      </c>
      <c r="S39" s="179">
        <v>3</v>
      </c>
      <c r="T39" s="144">
        <f>SUM(Q39:S39)*100/F39</f>
        <v>50</v>
      </c>
      <c r="U39" s="179">
        <v>2</v>
      </c>
      <c r="V39" s="179"/>
      <c r="W39" s="179"/>
      <c r="X39" s="144">
        <f>SUM(U39:W39)*100/F39</f>
        <v>20</v>
      </c>
      <c r="Y39" s="144">
        <f>((1*I39)+(2*J39)+(3*K39)+(4*M39)+(5*N39)+(6*O39)+(7*Q39)+(8*R39)+(9*S39)+(10*U39)+(11*V39)+(12*W39))/G39</f>
        <v>7.7</v>
      </c>
      <c r="Z39" s="145">
        <f>T39+X39</f>
        <v>70</v>
      </c>
      <c r="AA39" s="12"/>
    </row>
    <row r="40" spans="2:27" x14ac:dyDescent="0.25">
      <c r="B40" s="3"/>
      <c r="C40" s="177" t="s">
        <v>59</v>
      </c>
      <c r="D40" s="195" t="s">
        <v>105</v>
      </c>
      <c r="E40" s="194">
        <v>9</v>
      </c>
      <c r="F40" s="206">
        <v>10</v>
      </c>
      <c r="G40" s="51">
        <f>I40+J40+K40+M40+N40+O40+Q40+R40+S40+U40+V40+W40</f>
        <v>10</v>
      </c>
      <c r="H40" s="227" t="s">
        <v>46</v>
      </c>
      <c r="I40" s="206"/>
      <c r="J40" s="206"/>
      <c r="K40" s="205">
        <v>1</v>
      </c>
      <c r="L40" s="41">
        <f>SUM(I40:K40)*100/G40</f>
        <v>10</v>
      </c>
      <c r="M40" s="207">
        <v>1</v>
      </c>
      <c r="N40" s="207">
        <v>1</v>
      </c>
      <c r="O40" s="28">
        <v>2</v>
      </c>
      <c r="P40" s="41">
        <f>SUM(M40:O40)*100/G40</f>
        <v>40</v>
      </c>
      <c r="Q40" s="207"/>
      <c r="R40" s="207"/>
      <c r="S40" s="28">
        <v>3</v>
      </c>
      <c r="T40" s="41">
        <f>SUM(Q40:S40)*100/G40</f>
        <v>30</v>
      </c>
      <c r="U40" s="207">
        <v>2</v>
      </c>
      <c r="V40" s="207"/>
      <c r="W40" s="28"/>
      <c r="X40" s="43">
        <f>SUM(U40:W40)*100/G39</f>
        <v>20</v>
      </c>
      <c r="Y40" s="196">
        <f>((1*I40)+(2*J40)+(3*K40)+(4*M40)+(5*N40)+(6*O40)+(7*Q40)+(8*R40)+(9*S40)+(10*U40)+(11*V40)+(12*W40))/G40</f>
        <v>7.1</v>
      </c>
      <c r="Z40" s="197">
        <f>T40+X40</f>
        <v>50</v>
      </c>
      <c r="AA40" s="12"/>
    </row>
    <row r="41" spans="2:27" x14ac:dyDescent="0.25">
      <c r="B41" s="3"/>
      <c r="C41" s="14"/>
      <c r="D41" s="37"/>
      <c r="E41" s="220"/>
      <c r="F41" s="228"/>
      <c r="G41" s="45"/>
      <c r="H41" s="36"/>
      <c r="I41" s="207"/>
      <c r="J41" s="207"/>
      <c r="K41" s="28"/>
      <c r="L41" s="46"/>
      <c r="M41" s="207"/>
      <c r="N41" s="207"/>
      <c r="O41" s="28"/>
      <c r="P41" s="46"/>
      <c r="Q41" s="207"/>
      <c r="R41" s="207"/>
      <c r="S41" s="28"/>
      <c r="T41" s="43"/>
      <c r="U41" s="207"/>
      <c r="V41" s="207"/>
      <c r="W41" s="28"/>
      <c r="X41" s="43"/>
      <c r="Y41" s="81">
        <f>Y40-Y39</f>
        <v>-0.60000000000000053</v>
      </c>
      <c r="Z41" s="81">
        <f>Z40-Z39</f>
        <v>-20</v>
      </c>
      <c r="AA41" s="12"/>
    </row>
    <row r="42" spans="2:27" ht="16.5" customHeight="1" x14ac:dyDescent="0.25">
      <c r="B42" s="3"/>
      <c r="C42" s="151" t="s">
        <v>59</v>
      </c>
      <c r="D42" s="140" t="s">
        <v>100</v>
      </c>
      <c r="E42" s="180">
        <v>9</v>
      </c>
      <c r="F42" s="180">
        <v>12</v>
      </c>
      <c r="G42" s="51">
        <f>I42+J42+K42+M42+N42+O42+Q42+R42+S42+U42+V42+W42</f>
        <v>12</v>
      </c>
      <c r="H42" s="181" t="s">
        <v>46</v>
      </c>
      <c r="I42" s="180"/>
      <c r="J42" s="142"/>
      <c r="K42" s="142"/>
      <c r="L42" s="173">
        <f>SUM(I42:K42)*100/F42</f>
        <v>0</v>
      </c>
      <c r="M42" s="142"/>
      <c r="N42" s="142"/>
      <c r="O42" s="142"/>
      <c r="P42" s="144">
        <f>SUM(M42:O42)*100/F42</f>
        <v>0</v>
      </c>
      <c r="Q42" s="142"/>
      <c r="R42" s="142">
        <v>1</v>
      </c>
      <c r="S42" s="142">
        <v>3</v>
      </c>
      <c r="T42" s="144">
        <f>SUM(Q42:S42)*100/F42</f>
        <v>33.333333333333336</v>
      </c>
      <c r="U42" s="142">
        <v>8</v>
      </c>
      <c r="V42" s="142"/>
      <c r="W42" s="142"/>
      <c r="X42" s="144">
        <f>SUM(U42:W42)*100/F42</f>
        <v>66.666666666666671</v>
      </c>
      <c r="Y42" s="144">
        <f>((1*I42)+(2*J42)+(3*K42)+(4*M42)+(5*N42)+(6*O42)+(7*Q42)+(8*R42)+(9*S42)+(10*U42)+(11*V42)+(12*W42))/G42</f>
        <v>9.5833333333333339</v>
      </c>
      <c r="Z42" s="145">
        <f>T42+X42</f>
        <v>100</v>
      </c>
      <c r="AA42" s="13"/>
    </row>
    <row r="43" spans="2:27" ht="16.5" customHeight="1" x14ac:dyDescent="0.25">
      <c r="B43" s="3"/>
      <c r="C43" s="21"/>
      <c r="D43" s="37"/>
      <c r="E43" s="22"/>
      <c r="F43" s="22"/>
      <c r="G43" s="83"/>
      <c r="H43" s="26"/>
      <c r="I43" s="27"/>
      <c r="J43" s="6"/>
      <c r="K43" s="6"/>
      <c r="L43" s="46"/>
      <c r="M43" s="6"/>
      <c r="N43" s="6"/>
      <c r="O43" s="6"/>
      <c r="P43" s="43"/>
      <c r="Q43" s="6"/>
      <c r="R43" s="6"/>
      <c r="S43" s="6"/>
      <c r="T43" s="43"/>
      <c r="U43" s="6"/>
      <c r="V43" s="6"/>
      <c r="W43" s="6"/>
      <c r="X43" s="43"/>
      <c r="Y43" s="43"/>
      <c r="Z43" s="43"/>
      <c r="AA43" s="13"/>
    </row>
    <row r="44" spans="2:27" x14ac:dyDescent="0.25">
      <c r="B44" s="3"/>
      <c r="C44" s="5"/>
      <c r="D44" s="140" t="s">
        <v>99</v>
      </c>
      <c r="E44" s="3"/>
      <c r="F44" s="3"/>
      <c r="G44" s="105"/>
      <c r="H44" s="181" t="s">
        <v>46</v>
      </c>
      <c r="I44" s="18"/>
      <c r="J44" s="6"/>
      <c r="K44" s="6"/>
      <c r="L44" s="46"/>
      <c r="M44" s="6"/>
      <c r="N44" s="6"/>
      <c r="O44" s="6"/>
      <c r="P44" s="46"/>
      <c r="Q44" s="6"/>
      <c r="R44" s="6"/>
      <c r="S44" s="6"/>
      <c r="T44" s="43"/>
      <c r="U44" s="6"/>
      <c r="V44" s="6"/>
      <c r="W44" s="6"/>
      <c r="X44" s="43"/>
      <c r="Y44" s="144">
        <f>AVERAGE(Y42,Y39,Y33,Y26,Y20)</f>
        <v>8.3584523809523823</v>
      </c>
      <c r="Z44" s="144">
        <f>AVERAGE(Z42,Z39,Z33,Z26,Z20)</f>
        <v>76.857142857142861</v>
      </c>
      <c r="AA44" s="182"/>
    </row>
    <row r="45" spans="2:27" x14ac:dyDescent="0.25">
      <c r="B45" s="3"/>
      <c r="C45" s="4"/>
      <c r="D45" s="195" t="s">
        <v>105</v>
      </c>
      <c r="E45" s="39"/>
      <c r="F45" s="40"/>
      <c r="G45" s="105"/>
      <c r="H45" s="227" t="s">
        <v>46</v>
      </c>
      <c r="I45" s="28"/>
      <c r="J45" s="11"/>
      <c r="K45" s="11"/>
      <c r="L45" s="46"/>
      <c r="M45" s="11"/>
      <c r="N45" s="11"/>
      <c r="O45" s="11"/>
      <c r="P45" s="47"/>
      <c r="Q45" s="11"/>
      <c r="R45" s="11"/>
      <c r="S45" s="11"/>
      <c r="T45" s="32"/>
      <c r="U45" s="11"/>
      <c r="V45" s="11"/>
      <c r="W45" s="11"/>
      <c r="X45" s="38"/>
      <c r="Y45" s="229">
        <f>AVERAGE(Y40,Y34,Y27,Y21,Y16)</f>
        <v>7.7863865546218474</v>
      </c>
      <c r="Z45" s="229">
        <f>AVERAGE(Z40,Z34,Z27,Z21,Z16)</f>
        <v>73.907563025210081</v>
      </c>
    </row>
    <row r="46" spans="2:27" x14ac:dyDescent="0.25">
      <c r="B46" s="3"/>
      <c r="C46" s="4"/>
      <c r="D46" s="195" t="s">
        <v>109</v>
      </c>
      <c r="E46" s="39"/>
      <c r="F46" s="40"/>
      <c r="G46" s="105"/>
      <c r="H46" s="227" t="s">
        <v>46</v>
      </c>
      <c r="I46" s="28"/>
      <c r="J46" s="11"/>
      <c r="K46" s="11"/>
      <c r="L46" s="46"/>
      <c r="M46" s="11"/>
      <c r="N46" s="11"/>
      <c r="O46" s="11"/>
      <c r="P46" s="47"/>
      <c r="Q46" s="11"/>
      <c r="R46" s="11"/>
      <c r="S46" s="11"/>
      <c r="T46" s="32"/>
      <c r="U46" s="11"/>
      <c r="V46" s="11"/>
      <c r="W46" s="11"/>
      <c r="X46" s="38"/>
      <c r="Y46" s="229">
        <f>AVERAGE(Y35,Y28,Y22,Y17,Y13)</f>
        <v>8.1600511508951392</v>
      </c>
      <c r="Z46" s="229">
        <f>AVERAGE(Z35,Z28,Z22,Z17,Z16)</f>
        <v>79.80952380952381</v>
      </c>
    </row>
    <row r="47" spans="2:27" x14ac:dyDescent="0.25">
      <c r="B47" s="3"/>
      <c r="C47" s="4"/>
      <c r="D47" s="195" t="s">
        <v>119</v>
      </c>
      <c r="E47" s="39"/>
      <c r="F47" s="40"/>
      <c r="G47" s="105"/>
      <c r="H47" s="227" t="s">
        <v>46</v>
      </c>
      <c r="I47" s="28"/>
      <c r="J47" s="11"/>
      <c r="K47" s="11"/>
      <c r="L47" s="46"/>
      <c r="M47" s="11"/>
      <c r="N47" s="11"/>
      <c r="O47" s="11"/>
      <c r="P47" s="47"/>
      <c r="Q47" s="11"/>
      <c r="R47" s="11"/>
      <c r="S47" s="11"/>
      <c r="T47" s="32"/>
      <c r="U47" s="11"/>
      <c r="V47" s="11"/>
      <c r="W47" s="11"/>
      <c r="X47" s="38"/>
      <c r="Y47" s="229">
        <f>AVERAGE(Y29,Y23,Y18,Y14,Y12)</f>
        <v>8.0887021475256766</v>
      </c>
      <c r="Z47" s="229">
        <f>AVERAGE(Z29,Z23,Z18,Z14,Z12)</f>
        <v>84.289449112978531</v>
      </c>
    </row>
    <row r="48" spans="2:27" x14ac:dyDescent="0.25">
      <c r="B48" s="3"/>
      <c r="C48" s="4"/>
      <c r="D48" s="53"/>
      <c r="E48" s="39"/>
      <c r="F48" s="40"/>
      <c r="G48" s="105"/>
      <c r="H48" s="40"/>
      <c r="I48" s="28"/>
      <c r="J48" s="11"/>
      <c r="K48" s="11"/>
      <c r="L48" s="46"/>
      <c r="M48" s="11"/>
      <c r="N48" s="11"/>
      <c r="O48" s="11"/>
      <c r="P48" s="47"/>
      <c r="Q48" s="11"/>
      <c r="R48" s="11"/>
      <c r="S48" s="11"/>
      <c r="T48" s="32"/>
      <c r="U48" s="11"/>
      <c r="V48" s="11"/>
      <c r="W48" s="11"/>
      <c r="X48" s="38"/>
      <c r="Y48" s="81">
        <f>Y47-Y46</f>
        <v>-7.1349003369462594E-2</v>
      </c>
      <c r="Z48" s="81">
        <f>Z47-Z46</f>
        <v>4.4799253034547206</v>
      </c>
    </row>
    <row r="49" spans="2:27" x14ac:dyDescent="0.25">
      <c r="B49" s="3"/>
      <c r="C49" s="4" t="s">
        <v>73</v>
      </c>
      <c r="D49" s="53" t="s">
        <v>119</v>
      </c>
      <c r="E49" s="39">
        <v>5</v>
      </c>
      <c r="F49" s="40">
        <v>17</v>
      </c>
      <c r="G49" s="51">
        <f t="shared" ref="G49:G55" si="3">I49+J49+K49+M49+N49+O49+Q49+R49+S49+U49+V49+W49</f>
        <v>17</v>
      </c>
      <c r="H49" s="227" t="s">
        <v>47</v>
      </c>
      <c r="I49" s="28"/>
      <c r="J49" s="11"/>
      <c r="K49" s="11"/>
      <c r="L49" s="41">
        <f>SUM(I49:K49)*100/G49</f>
        <v>0</v>
      </c>
      <c r="M49" s="11"/>
      <c r="N49" s="11">
        <v>1</v>
      </c>
      <c r="O49" s="11"/>
      <c r="P49" s="41">
        <f>SUM(M49:O49)*100/G49</f>
        <v>5.882352941176471</v>
      </c>
      <c r="Q49" s="11">
        <v>2</v>
      </c>
      <c r="R49" s="11">
        <v>2</v>
      </c>
      <c r="S49" s="11">
        <v>5</v>
      </c>
      <c r="T49" s="41">
        <f>SUM(Q49:S49)*100/G49</f>
        <v>52.941176470588232</v>
      </c>
      <c r="U49" s="11">
        <v>6</v>
      </c>
      <c r="V49" s="11">
        <v>1</v>
      </c>
      <c r="W49" s="11"/>
      <c r="X49" s="43">
        <f>SUM(U49:W49)*100/G49</f>
        <v>41.176470588235297</v>
      </c>
      <c r="Y49" s="196">
        <f t="shared" ref="Y49:Y55" si="4">((1*I49)+(2*J49)+(3*K49)+(4*M49)+(5*N49)+(6*O49)+(7*Q49)+(8*R49)+(9*S49)+(10*U49)+(11*V49)+(12*W49))/G49</f>
        <v>8.882352941176471</v>
      </c>
      <c r="Z49" s="197">
        <f t="shared" ref="Z49:Z55" si="5">T49+X49</f>
        <v>94.117647058823536</v>
      </c>
    </row>
    <row r="50" spans="2:27" x14ac:dyDescent="0.25">
      <c r="B50" s="3"/>
      <c r="C50" s="4" t="s">
        <v>73</v>
      </c>
      <c r="D50" s="53" t="s">
        <v>109</v>
      </c>
      <c r="E50" s="287">
        <v>5</v>
      </c>
      <c r="F50" s="288">
        <v>23</v>
      </c>
      <c r="G50" s="51">
        <f t="shared" si="3"/>
        <v>21</v>
      </c>
      <c r="H50" s="227" t="s">
        <v>47</v>
      </c>
      <c r="I50" s="28"/>
      <c r="J50" s="11"/>
      <c r="K50" s="11"/>
      <c r="L50" s="41">
        <f>SUM(I50:K50)*100/G50</f>
        <v>0</v>
      </c>
      <c r="M50" s="11"/>
      <c r="N50" s="11"/>
      <c r="O50" s="11"/>
      <c r="P50" s="41">
        <f>SUM(M50:O50)*100/G50</f>
        <v>0</v>
      </c>
      <c r="Q50" s="11"/>
      <c r="R50" s="11">
        <v>1</v>
      </c>
      <c r="S50" s="11">
        <v>8</v>
      </c>
      <c r="T50" s="41">
        <f>SUM(Q50:S50)*100/G50</f>
        <v>42.857142857142854</v>
      </c>
      <c r="U50" s="11">
        <v>7</v>
      </c>
      <c r="V50" s="11">
        <v>3</v>
      </c>
      <c r="W50" s="11">
        <v>2</v>
      </c>
      <c r="X50" s="43">
        <f>SUM(U50:W50)*100/G50</f>
        <v>57.142857142857146</v>
      </c>
      <c r="Y50" s="196">
        <f t="shared" si="4"/>
        <v>9.8571428571428577</v>
      </c>
      <c r="Z50" s="197">
        <f t="shared" si="5"/>
        <v>100</v>
      </c>
      <c r="AA50" t="s">
        <v>115</v>
      </c>
    </row>
    <row r="51" spans="2:27" x14ac:dyDescent="0.25">
      <c r="B51" s="3"/>
      <c r="C51" s="4" t="s">
        <v>73</v>
      </c>
      <c r="D51" s="53" t="s">
        <v>119</v>
      </c>
      <c r="E51" s="287">
        <v>6</v>
      </c>
      <c r="F51" s="288">
        <v>21</v>
      </c>
      <c r="G51" s="51">
        <f t="shared" si="3"/>
        <v>21</v>
      </c>
      <c r="H51" s="227" t="s">
        <v>47</v>
      </c>
      <c r="I51" s="28"/>
      <c r="J51" s="11"/>
      <c r="K51" s="11"/>
      <c r="L51" s="41">
        <f>SUM(I51:K51)*100/G51</f>
        <v>0</v>
      </c>
      <c r="M51" s="11"/>
      <c r="N51" s="11"/>
      <c r="O51" s="11"/>
      <c r="P51" s="41">
        <f>SUM(M51:O51)*100/G51</f>
        <v>0</v>
      </c>
      <c r="Q51" s="11">
        <v>2</v>
      </c>
      <c r="R51" s="11">
        <v>2</v>
      </c>
      <c r="S51" s="11">
        <v>6</v>
      </c>
      <c r="T51" s="41">
        <f>SUM(Q51:S51)*100/G51</f>
        <v>47.61904761904762</v>
      </c>
      <c r="U51" s="11">
        <v>8</v>
      </c>
      <c r="V51" s="11">
        <v>3</v>
      </c>
      <c r="W51" s="11"/>
      <c r="X51" s="43">
        <f>SUM(U51:W51)*100/G51</f>
        <v>52.38095238095238</v>
      </c>
      <c r="Y51" s="196">
        <f t="shared" si="4"/>
        <v>9.3809523809523814</v>
      </c>
      <c r="Z51" s="197">
        <f t="shared" si="5"/>
        <v>100</v>
      </c>
    </row>
    <row r="52" spans="2:27" x14ac:dyDescent="0.25">
      <c r="B52" s="3"/>
      <c r="C52" s="4"/>
      <c r="D52" s="53"/>
      <c r="E52" s="287"/>
      <c r="F52" s="288"/>
      <c r="G52" s="51"/>
      <c r="H52" s="227"/>
      <c r="I52" s="28"/>
      <c r="J52" s="11"/>
      <c r="K52" s="11"/>
      <c r="L52" s="41"/>
      <c r="M52" s="11"/>
      <c r="N52" s="11"/>
      <c r="O52" s="11"/>
      <c r="P52" s="41"/>
      <c r="Q52" s="11"/>
      <c r="R52" s="11"/>
      <c r="S52" s="11"/>
      <c r="T52" s="41"/>
      <c r="U52" s="11"/>
      <c r="V52" s="11"/>
      <c r="W52" s="11"/>
      <c r="X52" s="43"/>
      <c r="Y52" s="81">
        <f>Y51-Y50</f>
        <v>-0.47619047619047628</v>
      </c>
      <c r="Z52" s="81">
        <f>Z51-Z50</f>
        <v>0</v>
      </c>
    </row>
    <row r="53" spans="2:27" x14ac:dyDescent="0.25">
      <c r="B53" s="3"/>
      <c r="C53" s="4" t="s">
        <v>73</v>
      </c>
      <c r="D53" s="195" t="s">
        <v>105</v>
      </c>
      <c r="E53" s="194">
        <v>5</v>
      </c>
      <c r="F53" s="206">
        <v>9</v>
      </c>
      <c r="G53" s="51">
        <f t="shared" si="3"/>
        <v>9</v>
      </c>
      <c r="H53" s="227" t="s">
        <v>47</v>
      </c>
      <c r="I53" s="206"/>
      <c r="J53" s="206"/>
      <c r="K53" s="205"/>
      <c r="L53" s="41">
        <f>SUM(I53:K53)*100/G53</f>
        <v>0</v>
      </c>
      <c r="M53" s="207"/>
      <c r="N53" s="207"/>
      <c r="O53" s="28"/>
      <c r="P53" s="41">
        <f>SUM(M53:O53)*100/G53</f>
        <v>0</v>
      </c>
      <c r="Q53" s="207"/>
      <c r="R53" s="207">
        <v>1</v>
      </c>
      <c r="S53" s="28">
        <v>3</v>
      </c>
      <c r="T53" s="41">
        <f>SUM(Q53:S53)*100/G53</f>
        <v>44.444444444444443</v>
      </c>
      <c r="U53" s="207">
        <v>3</v>
      </c>
      <c r="V53" s="207">
        <v>2</v>
      </c>
      <c r="W53" s="28"/>
      <c r="X53" s="43">
        <f>SUM(U53:W53)*100/G53</f>
        <v>55.555555555555557</v>
      </c>
      <c r="Y53" s="196">
        <f t="shared" si="4"/>
        <v>9.6666666666666661</v>
      </c>
      <c r="Z53" s="197">
        <f t="shared" si="5"/>
        <v>100</v>
      </c>
      <c r="AA53" t="s">
        <v>76</v>
      </c>
    </row>
    <row r="54" spans="2:27" x14ac:dyDescent="0.25">
      <c r="B54" s="3"/>
      <c r="C54" s="4" t="s">
        <v>73</v>
      </c>
      <c r="D54" s="195" t="s">
        <v>109</v>
      </c>
      <c r="E54" s="194">
        <v>6</v>
      </c>
      <c r="F54" s="280">
        <v>10</v>
      </c>
      <c r="G54" s="51">
        <f t="shared" si="3"/>
        <v>9</v>
      </c>
      <c r="H54" s="227" t="s">
        <v>47</v>
      </c>
      <c r="I54" s="280"/>
      <c r="J54" s="280"/>
      <c r="K54" s="282"/>
      <c r="L54" s="41">
        <f>SUM(I54:K54)*100/G54</f>
        <v>0</v>
      </c>
      <c r="M54" s="281"/>
      <c r="N54" s="281"/>
      <c r="O54" s="28"/>
      <c r="P54" s="41">
        <f>SUM(M54:O54)*100/G54</f>
        <v>0</v>
      </c>
      <c r="Q54" s="281">
        <v>2</v>
      </c>
      <c r="R54" s="281">
        <v>2</v>
      </c>
      <c r="S54" s="28">
        <v>3</v>
      </c>
      <c r="T54" s="41">
        <f>SUM(Q54:S54)*100/G54</f>
        <v>77.777777777777771</v>
      </c>
      <c r="U54" s="281">
        <v>1</v>
      </c>
      <c r="V54" s="281">
        <v>1</v>
      </c>
      <c r="W54" s="28"/>
      <c r="X54" s="43">
        <f>SUM(U54:W54)*100/G54</f>
        <v>22.222222222222221</v>
      </c>
      <c r="Y54" s="196">
        <f t="shared" si="4"/>
        <v>8.6666666666666661</v>
      </c>
      <c r="Z54" s="197">
        <f t="shared" si="5"/>
        <v>100</v>
      </c>
      <c r="AA54" t="s">
        <v>76</v>
      </c>
    </row>
    <row r="55" spans="2:27" x14ac:dyDescent="0.25">
      <c r="B55" s="3"/>
      <c r="C55" s="4" t="s">
        <v>73</v>
      </c>
      <c r="D55" s="195" t="s">
        <v>119</v>
      </c>
      <c r="E55" s="194">
        <v>7</v>
      </c>
      <c r="F55" s="423">
        <v>10</v>
      </c>
      <c r="G55" s="51">
        <f t="shared" si="3"/>
        <v>9</v>
      </c>
      <c r="H55" s="227" t="s">
        <v>47</v>
      </c>
      <c r="I55" s="423"/>
      <c r="J55" s="423"/>
      <c r="K55" s="422"/>
      <c r="L55" s="41">
        <f>SUM(I55:K55)*100/G55</f>
        <v>0</v>
      </c>
      <c r="M55" s="424">
        <v>1</v>
      </c>
      <c r="N55" s="424">
        <v>1</v>
      </c>
      <c r="O55" s="28">
        <v>1</v>
      </c>
      <c r="P55" s="41">
        <f>SUM(M55:O55)*100/G55</f>
        <v>33.333333333333336</v>
      </c>
      <c r="Q55" s="424"/>
      <c r="R55" s="424">
        <v>2</v>
      </c>
      <c r="S55" s="28">
        <v>1</v>
      </c>
      <c r="T55" s="41">
        <f>SUM(Q55:S55)*100/G55</f>
        <v>33.333333333333336</v>
      </c>
      <c r="U55" s="424">
        <v>1</v>
      </c>
      <c r="V55" s="424">
        <v>2</v>
      </c>
      <c r="W55" s="28"/>
      <c r="X55" s="43">
        <f>SUM(U55:W55)*100/G55</f>
        <v>33.333333333333336</v>
      </c>
      <c r="Y55" s="196">
        <f t="shared" si="4"/>
        <v>8</v>
      </c>
      <c r="Z55" s="197">
        <f t="shared" si="5"/>
        <v>66.666666666666671</v>
      </c>
      <c r="AA55" t="s">
        <v>76</v>
      </c>
    </row>
    <row r="56" spans="2:27" x14ac:dyDescent="0.25">
      <c r="B56" s="3"/>
      <c r="C56" s="4"/>
      <c r="D56" s="195"/>
      <c r="E56" s="194"/>
      <c r="F56" s="280"/>
      <c r="G56" s="51"/>
      <c r="H56" s="227"/>
      <c r="I56" s="280"/>
      <c r="J56" s="280"/>
      <c r="K56" s="282"/>
      <c r="L56" s="41"/>
      <c r="M56" s="281"/>
      <c r="N56" s="281"/>
      <c r="O56" s="28"/>
      <c r="P56" s="41"/>
      <c r="Q56" s="281"/>
      <c r="R56" s="281"/>
      <c r="S56" s="28"/>
      <c r="T56" s="41"/>
      <c r="U56" s="281"/>
      <c r="V56" s="281"/>
      <c r="W56" s="28"/>
      <c r="X56" s="43"/>
      <c r="Y56" s="81">
        <f>Y55-Y54</f>
        <v>-0.66666666666666607</v>
      </c>
      <c r="Z56" s="81">
        <f>Z55-Z54</f>
        <v>-33.333333333333329</v>
      </c>
    </row>
    <row r="57" spans="2:27" x14ac:dyDescent="0.25">
      <c r="B57" s="3"/>
      <c r="C57" s="139" t="s">
        <v>72</v>
      </c>
      <c r="D57" s="184" t="s">
        <v>99</v>
      </c>
      <c r="E57" s="141">
        <v>5</v>
      </c>
      <c r="F57" s="215">
        <v>15</v>
      </c>
      <c r="G57" s="216">
        <f>I57+J57+K57+M57+N57+O57+Q57+R57+S57+U57+V57+W57</f>
        <v>15</v>
      </c>
      <c r="H57" s="230" t="s">
        <v>47</v>
      </c>
      <c r="I57" s="215"/>
      <c r="J57" s="218"/>
      <c r="K57" s="218"/>
      <c r="L57" s="231">
        <f>SUM(I57:K57)*100/G57</f>
        <v>0</v>
      </c>
      <c r="M57" s="218">
        <v>1</v>
      </c>
      <c r="N57" s="218"/>
      <c r="O57" s="218"/>
      <c r="P57" s="231">
        <f>SUM(M57:O57)*100/G57</f>
        <v>6.666666666666667</v>
      </c>
      <c r="Q57" s="218"/>
      <c r="R57" s="218">
        <v>3</v>
      </c>
      <c r="S57" s="218">
        <v>3</v>
      </c>
      <c r="T57" s="231">
        <f>SUM(Q57:S57)*100/G57</f>
        <v>40</v>
      </c>
      <c r="U57" s="218">
        <v>7</v>
      </c>
      <c r="V57" s="218">
        <v>1</v>
      </c>
      <c r="W57" s="148"/>
      <c r="X57" s="154">
        <f>SUM(U57:W57)*100/G57</f>
        <v>53.333333333333336</v>
      </c>
      <c r="Y57" s="144">
        <f>(($I$11*I57)+($J$11*J57)+($K$11*K57)+($M$11*M57)+($N$11*N57)+($O$11*O57)+($Q$11*Q57)+($R$11*R57)+($S$11*S57)+($U$11*U57)+($V$11*V57)+($W$11*W57))/F57</f>
        <v>9.0666666666666664</v>
      </c>
      <c r="Z57" s="145">
        <f>T62+X62</f>
        <v>92.857142857142861</v>
      </c>
    </row>
    <row r="58" spans="2:27" x14ac:dyDescent="0.25">
      <c r="B58" s="3"/>
      <c r="C58" s="139" t="s">
        <v>72</v>
      </c>
      <c r="D58" s="195" t="s">
        <v>105</v>
      </c>
      <c r="E58" s="194">
        <v>6</v>
      </c>
      <c r="F58" s="206">
        <v>14</v>
      </c>
      <c r="G58" s="51">
        <f>I58+J58+K58+M58+N58+O58+Q58+R58+S58+U58+V58+W58</f>
        <v>14</v>
      </c>
      <c r="H58" s="227" t="s">
        <v>47</v>
      </c>
      <c r="I58" s="206"/>
      <c r="J58" s="206"/>
      <c r="K58" s="205"/>
      <c r="L58" s="41">
        <f>SUM(I58:K58)*100/G58</f>
        <v>0</v>
      </c>
      <c r="M58" s="207"/>
      <c r="N58" s="207"/>
      <c r="O58" s="28"/>
      <c r="P58" s="41">
        <f>SUM(M58:O58)*100/G58</f>
        <v>0</v>
      </c>
      <c r="Q58" s="207">
        <v>3</v>
      </c>
      <c r="R58" s="207">
        <v>3</v>
      </c>
      <c r="S58" s="28">
        <v>3</v>
      </c>
      <c r="T58" s="41">
        <f>SUM(Q58:S58)*100/G58</f>
        <v>64.285714285714292</v>
      </c>
      <c r="U58" s="207">
        <v>4</v>
      </c>
      <c r="V58" s="207">
        <v>1</v>
      </c>
      <c r="W58" s="28"/>
      <c r="X58" s="43">
        <f>SUM(U58:W58)*100/G57</f>
        <v>33.333333333333336</v>
      </c>
      <c r="Y58" s="196">
        <f>((1*I58)+(2*J58)+(3*K58)+(4*M58)+(5*N58)+(6*O58)+(7*Q58)+(8*R58)+(9*S58)+(10*U58)+(11*V58)+(12*W58))/G58</f>
        <v>8.7857142857142865</v>
      </c>
      <c r="Z58" s="197">
        <f>T58+X58</f>
        <v>97.61904761904762</v>
      </c>
      <c r="AA58" t="s">
        <v>108</v>
      </c>
    </row>
    <row r="59" spans="2:27" x14ac:dyDescent="0.25">
      <c r="B59" s="3"/>
      <c r="C59" s="139" t="s">
        <v>73</v>
      </c>
      <c r="D59" s="195" t="s">
        <v>109</v>
      </c>
      <c r="E59" s="194">
        <v>7</v>
      </c>
      <c r="F59" s="280">
        <v>17</v>
      </c>
      <c r="G59" s="51">
        <f>I59+J59+K59+M59+N59+O59+Q59+R59+S59+U59+V59+W59</f>
        <v>15</v>
      </c>
      <c r="H59" s="227" t="s">
        <v>47</v>
      </c>
      <c r="I59" s="280"/>
      <c r="J59" s="280"/>
      <c r="K59" s="282"/>
      <c r="L59" s="41">
        <f>SUM(I59:K59)*100/G59</f>
        <v>0</v>
      </c>
      <c r="M59" s="281"/>
      <c r="N59" s="281"/>
      <c r="O59" s="28">
        <v>3</v>
      </c>
      <c r="P59" s="41">
        <f>SUM(M59:O59)*100/G59</f>
        <v>20</v>
      </c>
      <c r="Q59" s="281">
        <v>1</v>
      </c>
      <c r="R59" s="281">
        <v>4</v>
      </c>
      <c r="S59" s="28">
        <v>2</v>
      </c>
      <c r="T59" s="41">
        <f>SUM(Q59:S59)*100/G59</f>
        <v>46.666666666666664</v>
      </c>
      <c r="U59" s="281">
        <v>5</v>
      </c>
      <c r="V59" s="281"/>
      <c r="W59" s="28"/>
      <c r="X59" s="43">
        <f>SUM(U59:W59)*100/G59</f>
        <v>33.333333333333336</v>
      </c>
      <c r="Y59" s="196">
        <f>((1*I59)+(2*J59)+(3*K59)+(4*M59)+(5*N59)+(6*O59)+(7*Q59)+(8*R59)+(9*S59)+(10*U59)+(11*V59)+(12*W59))/G59</f>
        <v>8.3333333333333339</v>
      </c>
      <c r="Z59" s="197">
        <f>T59+X59</f>
        <v>80</v>
      </c>
      <c r="AA59" t="s">
        <v>115</v>
      </c>
    </row>
    <row r="60" spans="2:27" x14ac:dyDescent="0.25">
      <c r="B60" s="3"/>
      <c r="C60" s="139" t="s">
        <v>73</v>
      </c>
      <c r="D60" s="195" t="s">
        <v>119</v>
      </c>
      <c r="E60" s="194">
        <v>8</v>
      </c>
      <c r="F60" s="423">
        <v>18</v>
      </c>
      <c r="G60" s="51">
        <f>I60+J60+K60+M60+N60+O60+Q60+R60+S60+U60+V60+W60</f>
        <v>17</v>
      </c>
      <c r="H60" s="227" t="s">
        <v>47</v>
      </c>
      <c r="I60" s="423"/>
      <c r="J60" s="423"/>
      <c r="K60" s="422"/>
      <c r="L60" s="41">
        <f>SUM(I60:K60)*100/G60</f>
        <v>0</v>
      </c>
      <c r="M60" s="424">
        <v>2</v>
      </c>
      <c r="N60" s="424">
        <v>1</v>
      </c>
      <c r="O60" s="28">
        <v>2</v>
      </c>
      <c r="P60" s="41">
        <f>SUM(M60:O60)*100/G60</f>
        <v>29.411764705882351</v>
      </c>
      <c r="Q60" s="424">
        <v>5</v>
      </c>
      <c r="R60" s="424">
        <v>1</v>
      </c>
      <c r="S60" s="28">
        <v>4</v>
      </c>
      <c r="T60" s="41">
        <f>SUM(Q60:S60)*100/G60</f>
        <v>58.823529411764703</v>
      </c>
      <c r="U60" s="424">
        <v>2</v>
      </c>
      <c r="V60" s="424"/>
      <c r="W60" s="28"/>
      <c r="X60" s="43">
        <f>SUM(U60:W60)*100/G60</f>
        <v>11.764705882352942</v>
      </c>
      <c r="Y60" s="196">
        <f>((1*I60)+(2*J60)+(3*K60)+(4*M60)+(5*N60)+(6*O60)+(7*Q60)+(8*R60)+(9*S60)+(10*U60)+(11*V60)+(12*W60))/G60</f>
        <v>7.2941176470588234</v>
      </c>
      <c r="Z60" s="197">
        <f>T60+X60</f>
        <v>70.588235294117652</v>
      </c>
      <c r="AA60" t="s">
        <v>76</v>
      </c>
    </row>
    <row r="61" spans="2:27" x14ac:dyDescent="0.25">
      <c r="B61" s="3"/>
      <c r="C61" s="39"/>
      <c r="D61" s="42"/>
      <c r="E61" s="18"/>
      <c r="F61" s="220"/>
      <c r="G61" s="221"/>
      <c r="H61" s="232"/>
      <c r="I61" s="220"/>
      <c r="J61" s="223"/>
      <c r="K61" s="223"/>
      <c r="L61" s="233"/>
      <c r="M61" s="223"/>
      <c r="N61" s="223"/>
      <c r="O61" s="223"/>
      <c r="P61" s="233"/>
      <c r="Q61" s="223"/>
      <c r="R61" s="223"/>
      <c r="S61" s="223"/>
      <c r="T61" s="233"/>
      <c r="U61" s="223"/>
      <c r="V61" s="223"/>
      <c r="W61" s="11"/>
      <c r="X61" s="157"/>
      <c r="Y61" s="81">
        <f>Y60-Y59</f>
        <v>-1.0392156862745106</v>
      </c>
      <c r="Z61" s="81">
        <f>Z60-Z59</f>
        <v>-9.4117647058823479</v>
      </c>
    </row>
    <row r="62" spans="2:27" x14ac:dyDescent="0.25">
      <c r="B62" s="3"/>
      <c r="C62" s="4" t="s">
        <v>73</v>
      </c>
      <c r="D62" s="37" t="s">
        <v>20</v>
      </c>
      <c r="E62" s="3">
        <v>5</v>
      </c>
      <c r="F62" s="3">
        <v>14</v>
      </c>
      <c r="G62" s="19">
        <f>I62+J62+K62+M62+N62+O62+Q62+R62+S62+U62+V62+W62</f>
        <v>14</v>
      </c>
      <c r="H62" s="5" t="s">
        <v>47</v>
      </c>
      <c r="I62" s="18"/>
      <c r="J62" s="6"/>
      <c r="K62" s="6">
        <v>1</v>
      </c>
      <c r="L62" s="157">
        <f>SUM(I62:K62)*100/G62</f>
        <v>7.1428571428571432</v>
      </c>
      <c r="M62" s="6"/>
      <c r="N62" s="6"/>
      <c r="O62" s="6"/>
      <c r="P62" s="157">
        <f>SUM(M62:O62)*100/G62</f>
        <v>0</v>
      </c>
      <c r="Q62" s="6">
        <v>1</v>
      </c>
      <c r="R62" s="6"/>
      <c r="S62" s="6">
        <v>2</v>
      </c>
      <c r="T62" s="157">
        <f>SUM(Q62:S62)*100/G62</f>
        <v>21.428571428571427</v>
      </c>
      <c r="U62" s="6">
        <v>7</v>
      </c>
      <c r="V62" s="6">
        <v>3</v>
      </c>
      <c r="W62" s="6"/>
      <c r="X62" s="157">
        <f>SUM(U62:W62)*100/G62</f>
        <v>71.428571428571431</v>
      </c>
      <c r="Y62" s="43">
        <f>(($I$11*I62)+($J$11*J62)+($K$11*K62)+($M$11*M62)+($N$11*N62)+($O$11*O62)+($Q$11*Q62)+($R$11*R62)+($S$11*S62)+($U$11*U62)+($V$11*V62)+($W$11*W62))/F62</f>
        <v>9.3571428571428577</v>
      </c>
      <c r="Z62" s="44">
        <f>T63+X63</f>
        <v>92.857142857142861</v>
      </c>
    </row>
    <row r="63" spans="2:27" x14ac:dyDescent="0.25">
      <c r="B63" s="3"/>
      <c r="C63" s="139" t="s">
        <v>73</v>
      </c>
      <c r="D63" s="140" t="s">
        <v>99</v>
      </c>
      <c r="E63" s="141">
        <v>6</v>
      </c>
      <c r="F63" s="141">
        <v>14</v>
      </c>
      <c r="G63" s="19">
        <f>I63+J63+K63+M63+N63+O63+Q63+R63+S63+U63+V63+W63</f>
        <v>14</v>
      </c>
      <c r="H63" s="172" t="s">
        <v>47</v>
      </c>
      <c r="I63" s="141"/>
      <c r="J63" s="142"/>
      <c r="K63" s="142"/>
      <c r="L63" s="154">
        <f>SUM(I63:K63)*100/G63</f>
        <v>0</v>
      </c>
      <c r="M63" s="142">
        <v>1</v>
      </c>
      <c r="N63" s="142"/>
      <c r="O63" s="142"/>
      <c r="P63" s="154">
        <f>SUM(M63:O63)*100/G63</f>
        <v>7.1428571428571432</v>
      </c>
      <c r="Q63" s="142">
        <v>1</v>
      </c>
      <c r="R63" s="142">
        <v>1</v>
      </c>
      <c r="S63" s="142">
        <v>6</v>
      </c>
      <c r="T63" s="154">
        <f>SUM(Q63:S63)*100/G63</f>
        <v>57.142857142857146</v>
      </c>
      <c r="U63" s="142">
        <v>5</v>
      </c>
      <c r="V63" s="142"/>
      <c r="W63" s="142"/>
      <c r="X63" s="154">
        <f>SUM(U63:W63)*100/G63</f>
        <v>35.714285714285715</v>
      </c>
      <c r="Y63" s="144">
        <f>(($I$11*I63)+($J$11*J63)+($K$11*K63)+($M$11*M63)+($N$11*N63)+($O$11*O63)+($Q$11*Q63)+($R$11*R63)+($S$11*S63)+($U$11*U63)+($V$11*V63)+($W$11*W63))/F63</f>
        <v>8.7857142857142865</v>
      </c>
      <c r="Z63" s="145">
        <f>T63+X63</f>
        <v>92.857142857142861</v>
      </c>
    </row>
    <row r="64" spans="2:27" x14ac:dyDescent="0.25">
      <c r="B64" s="3"/>
      <c r="C64" s="139" t="s">
        <v>73</v>
      </c>
      <c r="D64" s="195" t="s">
        <v>105</v>
      </c>
      <c r="E64" s="194">
        <v>7</v>
      </c>
      <c r="F64" s="206">
        <v>13</v>
      </c>
      <c r="G64" s="51">
        <f>I64+J64+K64+M64+N64+O64+Q64+R64+S64+U64+V64+W64</f>
        <v>13</v>
      </c>
      <c r="H64" s="227" t="s">
        <v>47</v>
      </c>
      <c r="I64" s="206">
        <v>1</v>
      </c>
      <c r="J64" s="206"/>
      <c r="K64" s="205"/>
      <c r="L64" s="41">
        <f>SUM(I64:K64)*100/G64</f>
        <v>7.6923076923076925</v>
      </c>
      <c r="M64" s="207"/>
      <c r="N64" s="207"/>
      <c r="O64" s="28">
        <v>1</v>
      </c>
      <c r="P64" s="41">
        <f>SUM(M64:O64)*100/G64</f>
        <v>7.6923076923076925</v>
      </c>
      <c r="Q64" s="207">
        <v>2</v>
      </c>
      <c r="R64" s="207">
        <v>4</v>
      </c>
      <c r="S64" s="28">
        <v>3</v>
      </c>
      <c r="T64" s="41">
        <f>SUM(Q64:S64)*100/G64</f>
        <v>69.230769230769226</v>
      </c>
      <c r="U64" s="207">
        <v>2</v>
      </c>
      <c r="V64" s="207"/>
      <c r="W64" s="28"/>
      <c r="X64" s="43">
        <f>SUM(U64:W64)*100/G63</f>
        <v>14.285714285714286</v>
      </c>
      <c r="Y64" s="196">
        <f>((1*I64)+(2*J64)+(3*K64)+(4*M64)+(5*N64)+(6*O64)+(7*Q64)+(8*R64)+(9*S64)+(10*U64)+(11*V64)+(12*W64))/G64</f>
        <v>7.6923076923076925</v>
      </c>
      <c r="Z64" s="197">
        <f>T64+X64</f>
        <v>83.516483516483518</v>
      </c>
      <c r="AA64" t="s">
        <v>76</v>
      </c>
    </row>
    <row r="65" spans="2:27" x14ac:dyDescent="0.25">
      <c r="B65" s="3"/>
      <c r="C65" s="139" t="s">
        <v>73</v>
      </c>
      <c r="D65" s="195" t="s">
        <v>109</v>
      </c>
      <c r="E65" s="194">
        <v>8</v>
      </c>
      <c r="F65" s="280">
        <v>15</v>
      </c>
      <c r="G65" s="51">
        <f>I65+J65+K65+M65+N65+O65+Q65+R65+S65+U65+V65+W65</f>
        <v>14</v>
      </c>
      <c r="H65" s="227" t="s">
        <v>47</v>
      </c>
      <c r="I65" s="280">
        <v>1</v>
      </c>
      <c r="J65" s="280"/>
      <c r="K65" s="282">
        <v>1</v>
      </c>
      <c r="L65" s="41">
        <f>SUM(I65:K65)*100/G65</f>
        <v>14.285714285714286</v>
      </c>
      <c r="M65" s="281"/>
      <c r="N65" s="281"/>
      <c r="O65" s="28">
        <v>1</v>
      </c>
      <c r="P65" s="41">
        <f>SUM(M65:O65)*100/G65</f>
        <v>7.1428571428571432</v>
      </c>
      <c r="Q65" s="281">
        <v>1</v>
      </c>
      <c r="R65" s="281">
        <v>2</v>
      </c>
      <c r="S65" s="28">
        <v>5</v>
      </c>
      <c r="T65" s="41">
        <f>SUM(Q65:S65)*100/G65</f>
        <v>57.142857142857146</v>
      </c>
      <c r="U65" s="281">
        <v>2</v>
      </c>
      <c r="V65" s="281"/>
      <c r="W65" s="28">
        <v>1</v>
      </c>
      <c r="X65" s="43">
        <f>SUM(U65:W65)*100/G65</f>
        <v>21.428571428571427</v>
      </c>
      <c r="Y65" s="196">
        <f>((1*I65)+(2*J65)+(3*K65)+(4*M65)+(5*N65)+(6*O65)+(7*Q65)+(8*R65)+(9*S65)+(10*U65)+(11*V65)+(12*W65))/G65</f>
        <v>7.8571428571428568</v>
      </c>
      <c r="Z65" s="197">
        <f>T65+X65</f>
        <v>78.571428571428569</v>
      </c>
      <c r="AA65" t="s">
        <v>76</v>
      </c>
    </row>
    <row r="66" spans="2:27" x14ac:dyDescent="0.25">
      <c r="B66" s="3"/>
      <c r="C66" s="139" t="s">
        <v>73</v>
      </c>
      <c r="D66" s="195" t="s">
        <v>119</v>
      </c>
      <c r="E66" s="194">
        <v>9</v>
      </c>
      <c r="F66" s="423">
        <v>15</v>
      </c>
      <c r="G66" s="51">
        <f>I66+J66+K66+M66+N66+O66+Q66+R66+S66+U66+V66+W66</f>
        <v>14</v>
      </c>
      <c r="H66" s="227" t="s">
        <v>47</v>
      </c>
      <c r="I66" s="423">
        <v>3</v>
      </c>
      <c r="J66" s="423"/>
      <c r="K66" s="422"/>
      <c r="L66" s="41">
        <f>SUM(I66:K66)*100/G66</f>
        <v>21.428571428571427</v>
      </c>
      <c r="M66" s="424"/>
      <c r="N66" s="424"/>
      <c r="O66" s="28"/>
      <c r="P66" s="41">
        <f>SUM(M66:O66)*100/G66</f>
        <v>0</v>
      </c>
      <c r="Q66" s="424"/>
      <c r="R66" s="424">
        <v>2</v>
      </c>
      <c r="S66" s="28">
        <v>4</v>
      </c>
      <c r="T66" s="41">
        <f>SUM(Q66:S66)*100/G66</f>
        <v>42.857142857142854</v>
      </c>
      <c r="U66" s="424">
        <v>4</v>
      </c>
      <c r="V66" s="424"/>
      <c r="W66" s="28">
        <v>1</v>
      </c>
      <c r="X66" s="43">
        <f>SUM(U66:W66)*100/G66</f>
        <v>35.714285714285715</v>
      </c>
      <c r="Y66" s="196">
        <f>((1*I66)+(2*J66)+(3*K66)+(4*M66)+(5*N66)+(6*O66)+(7*Q66)+(8*R66)+(9*S66)+(10*U66)+(11*V66)+(12*W66))/G66</f>
        <v>7.6428571428571432</v>
      </c>
      <c r="Z66" s="197">
        <f>T66+X66</f>
        <v>78.571428571428569</v>
      </c>
      <c r="AA66" t="s">
        <v>76</v>
      </c>
    </row>
    <row r="67" spans="2:27" x14ac:dyDescent="0.25">
      <c r="B67" s="3"/>
      <c r="C67" s="4"/>
      <c r="D67" s="42"/>
      <c r="E67" s="18"/>
      <c r="F67" s="220"/>
      <c r="G67" s="221"/>
      <c r="H67" s="232"/>
      <c r="I67" s="220"/>
      <c r="J67" s="223"/>
      <c r="K67" s="223"/>
      <c r="L67" s="233"/>
      <c r="M67" s="223"/>
      <c r="N67" s="223"/>
      <c r="O67" s="223"/>
      <c r="P67" s="233"/>
      <c r="Q67" s="223"/>
      <c r="R67" s="223"/>
      <c r="S67" s="223"/>
      <c r="T67" s="233"/>
      <c r="U67" s="223"/>
      <c r="V67" s="223"/>
      <c r="W67" s="11"/>
      <c r="X67" s="157"/>
      <c r="Y67" s="81">
        <f>Y66-Y65</f>
        <v>-0.21428571428571352</v>
      </c>
      <c r="Z67" s="81">
        <f>Z66-Z65</f>
        <v>0</v>
      </c>
    </row>
    <row r="68" spans="2:27" x14ac:dyDescent="0.25">
      <c r="B68" s="3"/>
      <c r="C68" s="77" t="s">
        <v>94</v>
      </c>
      <c r="D68" s="73" t="s">
        <v>89</v>
      </c>
      <c r="E68" s="106">
        <v>5</v>
      </c>
      <c r="F68" s="106">
        <v>15</v>
      </c>
      <c r="G68" s="19">
        <f t="shared" ref="G68:G73" si="6">I68+J68+K68+M68+N68+O68+Q68+R68+S68+U68+V68+W68</f>
        <v>15</v>
      </c>
      <c r="H68" s="101" t="s">
        <v>47</v>
      </c>
      <c r="I68" s="74"/>
      <c r="J68" s="108"/>
      <c r="K68" s="108"/>
      <c r="L68" s="111">
        <f t="shared" ref="L68:L73" si="7">SUM(I68:K68)*100/G68</f>
        <v>0</v>
      </c>
      <c r="M68" s="108"/>
      <c r="N68" s="108"/>
      <c r="O68" s="108"/>
      <c r="P68" s="111">
        <f t="shared" ref="P68:P73" si="8">SUM(M68:O68)*100/G68</f>
        <v>0</v>
      </c>
      <c r="Q68" s="108"/>
      <c r="R68" s="108">
        <v>1</v>
      </c>
      <c r="S68" s="108">
        <v>1</v>
      </c>
      <c r="T68" s="111">
        <f t="shared" ref="T68:T73" si="9">SUM(Q68:S68)*100/G68</f>
        <v>13.333333333333334</v>
      </c>
      <c r="U68" s="108">
        <v>3</v>
      </c>
      <c r="V68" s="108">
        <v>2</v>
      </c>
      <c r="W68" s="108">
        <v>8</v>
      </c>
      <c r="X68" s="111">
        <f>SUM(U68:W68)*100/G68</f>
        <v>86.666666666666671</v>
      </c>
      <c r="Y68" s="79">
        <f>((1*I68)+(2*J68)+(3*K68)+(4*M68)+(5*N68)+(6*O68)+(7*Q68)+(8*R68)+(9*S68)+(10*U68)+(11*V68)+(12*W68))/G68</f>
        <v>11</v>
      </c>
      <c r="Z68" s="80">
        <f t="shared" ref="Z68:Z73" si="10">T68+X68</f>
        <v>100</v>
      </c>
    </row>
    <row r="69" spans="2:27" x14ac:dyDescent="0.25">
      <c r="B69" s="3"/>
      <c r="C69" s="4" t="s">
        <v>72</v>
      </c>
      <c r="D69" s="37" t="s">
        <v>20</v>
      </c>
      <c r="E69" s="3">
        <v>6</v>
      </c>
      <c r="F69" s="3">
        <v>15</v>
      </c>
      <c r="G69" s="19">
        <f t="shared" si="6"/>
        <v>15</v>
      </c>
      <c r="H69" s="5" t="s">
        <v>47</v>
      </c>
      <c r="I69" s="18"/>
      <c r="J69" s="6"/>
      <c r="K69" s="6"/>
      <c r="L69" s="157">
        <f t="shared" si="7"/>
        <v>0</v>
      </c>
      <c r="M69" s="6">
        <v>1</v>
      </c>
      <c r="N69" s="6"/>
      <c r="O69" s="6"/>
      <c r="P69" s="157">
        <f t="shared" si="8"/>
        <v>6.666666666666667</v>
      </c>
      <c r="Q69" s="6"/>
      <c r="R69" s="6"/>
      <c r="S69" s="6">
        <v>5</v>
      </c>
      <c r="T69" s="157">
        <f t="shared" si="9"/>
        <v>33.333333333333336</v>
      </c>
      <c r="U69" s="6">
        <v>1</v>
      </c>
      <c r="V69" s="6">
        <v>2</v>
      </c>
      <c r="W69" s="6">
        <v>6</v>
      </c>
      <c r="X69" s="157">
        <f>SUM(U69:W69)*100/G69</f>
        <v>60</v>
      </c>
      <c r="Y69" s="43">
        <f>(($I$11*I69)+($J$11*J69)+($K$11*K69)+($M$11*M69)+($N$11*N69)+($O$11*O69)+($Q$11*Q69)+($R$11*R69)+($S$11*S69)+($U$11*U69)+($V$11*V69)+($W$11*W69))/F69</f>
        <v>10.199999999999999</v>
      </c>
      <c r="Z69" s="44">
        <f t="shared" si="10"/>
        <v>93.333333333333343</v>
      </c>
    </row>
    <row r="70" spans="2:27" x14ac:dyDescent="0.25">
      <c r="B70" s="3"/>
      <c r="C70" s="139" t="s">
        <v>72</v>
      </c>
      <c r="D70" s="140" t="s">
        <v>99</v>
      </c>
      <c r="E70" s="141">
        <v>7</v>
      </c>
      <c r="F70" s="141">
        <v>14</v>
      </c>
      <c r="G70" s="19">
        <f t="shared" si="6"/>
        <v>14</v>
      </c>
      <c r="H70" s="172" t="s">
        <v>47</v>
      </c>
      <c r="I70" s="141"/>
      <c r="J70" s="142"/>
      <c r="K70" s="142"/>
      <c r="L70" s="154">
        <f t="shared" si="7"/>
        <v>0</v>
      </c>
      <c r="M70" s="142">
        <v>1</v>
      </c>
      <c r="N70" s="142">
        <v>1</v>
      </c>
      <c r="O70" s="142">
        <v>1</v>
      </c>
      <c r="P70" s="154">
        <f t="shared" si="8"/>
        <v>21.428571428571427</v>
      </c>
      <c r="Q70" s="142">
        <v>2</v>
      </c>
      <c r="R70" s="142"/>
      <c r="S70" s="142">
        <v>2</v>
      </c>
      <c r="T70" s="154">
        <f t="shared" si="9"/>
        <v>28.571428571428573</v>
      </c>
      <c r="U70" s="142">
        <v>5</v>
      </c>
      <c r="V70" s="142">
        <v>2</v>
      </c>
      <c r="W70" s="142"/>
      <c r="X70" s="154">
        <f>SUM(U70:W70)*100/G70</f>
        <v>50</v>
      </c>
      <c r="Y70" s="144">
        <f>(($I$11*I70)+($J$11*J70)+($K$11*K70)+($M$11*M70)+($N$11*N70)+($O$11*O70)+($Q$11*Q70)+($R$11*R70)+($S$11*S70)+($U$11*U70)+($V$11*V70)+($W$11*W70))/F70</f>
        <v>8.5</v>
      </c>
      <c r="Z70" s="145">
        <f t="shared" si="10"/>
        <v>78.571428571428569</v>
      </c>
    </row>
    <row r="71" spans="2:27" x14ac:dyDescent="0.25">
      <c r="B71" s="3"/>
      <c r="C71" s="139" t="s">
        <v>72</v>
      </c>
      <c r="D71" s="195" t="s">
        <v>105</v>
      </c>
      <c r="E71" s="194">
        <v>8</v>
      </c>
      <c r="F71" s="206">
        <v>14</v>
      </c>
      <c r="G71" s="51">
        <f t="shared" si="6"/>
        <v>14</v>
      </c>
      <c r="H71" s="227" t="s">
        <v>47</v>
      </c>
      <c r="I71" s="206"/>
      <c r="J71" s="206"/>
      <c r="K71" s="205"/>
      <c r="L71" s="41">
        <f t="shared" si="7"/>
        <v>0</v>
      </c>
      <c r="M71" s="207"/>
      <c r="N71" s="207"/>
      <c r="O71" s="28"/>
      <c r="P71" s="41">
        <f t="shared" si="8"/>
        <v>0</v>
      </c>
      <c r="Q71" s="207"/>
      <c r="R71" s="207">
        <v>5</v>
      </c>
      <c r="S71" s="28">
        <v>1</v>
      </c>
      <c r="T71" s="41">
        <f t="shared" si="9"/>
        <v>42.857142857142854</v>
      </c>
      <c r="U71" s="207">
        <v>3</v>
      </c>
      <c r="V71" s="207">
        <v>3</v>
      </c>
      <c r="W71" s="28">
        <v>2</v>
      </c>
      <c r="X71" s="43">
        <f>SUM(U71:W71)*100/G70</f>
        <v>57.142857142857146</v>
      </c>
      <c r="Y71" s="196">
        <f>((1*I71)+(2*J71)+(3*K71)+(4*M71)+(5*N71)+(6*O71)+(7*Q71)+(8*R71)+(9*S71)+(10*U71)+(11*V71)+(12*W71))/G71</f>
        <v>9.7142857142857135</v>
      </c>
      <c r="Z71" s="197">
        <f t="shared" si="10"/>
        <v>100</v>
      </c>
    </row>
    <row r="72" spans="2:27" x14ac:dyDescent="0.25">
      <c r="B72" s="3"/>
      <c r="C72" s="139" t="s">
        <v>72</v>
      </c>
      <c r="D72" s="195" t="s">
        <v>109</v>
      </c>
      <c r="E72" s="194">
        <v>9</v>
      </c>
      <c r="F72" s="280">
        <v>14</v>
      </c>
      <c r="G72" s="51">
        <f t="shared" si="6"/>
        <v>14</v>
      </c>
      <c r="H72" s="227" t="s">
        <v>47</v>
      </c>
      <c r="I72" s="280"/>
      <c r="J72" s="280"/>
      <c r="K72" s="282"/>
      <c r="L72" s="41">
        <f t="shared" si="7"/>
        <v>0</v>
      </c>
      <c r="M72" s="281">
        <v>1</v>
      </c>
      <c r="N72" s="281"/>
      <c r="O72" s="28">
        <v>5</v>
      </c>
      <c r="P72" s="41">
        <f t="shared" si="8"/>
        <v>42.857142857142854</v>
      </c>
      <c r="Q72" s="281">
        <v>2</v>
      </c>
      <c r="R72" s="281"/>
      <c r="S72" s="28">
        <v>2</v>
      </c>
      <c r="T72" s="41">
        <f t="shared" si="9"/>
        <v>28.571428571428573</v>
      </c>
      <c r="U72" s="281">
        <v>2</v>
      </c>
      <c r="V72" s="281">
        <v>2</v>
      </c>
      <c r="W72" s="28"/>
      <c r="X72" s="43">
        <f>SUM(U72:W72)*100/G72</f>
        <v>28.571428571428573</v>
      </c>
      <c r="Y72" s="196">
        <f>((1*I72)+(2*J72)+(3*K72)+(4*M72)+(5*N72)+(6*O72)+(7*Q72)+(8*R72)+(9*S72)+(10*U72)+(11*V72)+(12*W72))/G72</f>
        <v>7.7142857142857144</v>
      </c>
      <c r="Z72" s="197">
        <f t="shared" si="10"/>
        <v>57.142857142857146</v>
      </c>
    </row>
    <row r="73" spans="2:27" x14ac:dyDescent="0.25">
      <c r="B73" s="3"/>
      <c r="C73" s="139" t="s">
        <v>72</v>
      </c>
      <c r="D73" s="195" t="s">
        <v>119</v>
      </c>
      <c r="E73" s="194">
        <v>10</v>
      </c>
      <c r="F73" s="423">
        <v>9</v>
      </c>
      <c r="G73" s="51">
        <f t="shared" si="6"/>
        <v>9</v>
      </c>
      <c r="H73" s="227" t="s">
        <v>47</v>
      </c>
      <c r="I73" s="423"/>
      <c r="J73" s="423"/>
      <c r="K73" s="422"/>
      <c r="L73" s="41">
        <f t="shared" si="7"/>
        <v>0</v>
      </c>
      <c r="M73" s="424">
        <v>1</v>
      </c>
      <c r="N73" s="424"/>
      <c r="O73" s="28">
        <v>1</v>
      </c>
      <c r="P73" s="41">
        <f t="shared" si="8"/>
        <v>22.222222222222221</v>
      </c>
      <c r="Q73" s="424"/>
      <c r="R73" s="424">
        <v>1</v>
      </c>
      <c r="S73" s="28"/>
      <c r="T73" s="41">
        <f t="shared" si="9"/>
        <v>11.111111111111111</v>
      </c>
      <c r="U73" s="424">
        <v>1</v>
      </c>
      <c r="V73" s="424">
        <v>3</v>
      </c>
      <c r="W73" s="28">
        <v>2</v>
      </c>
      <c r="X73" s="43">
        <f>SUM(U73:W73)*100/G73</f>
        <v>66.666666666666671</v>
      </c>
      <c r="Y73" s="196">
        <f>((1*I73)+(2*J73)+(3*K73)+(4*M73)+(5*N73)+(6*O73)+(7*Q73)+(8*R73)+(9*S73)+(10*U73)+(11*V73)+(12*W73))/G73</f>
        <v>9.4444444444444446</v>
      </c>
      <c r="Z73" s="197">
        <f t="shared" si="10"/>
        <v>77.777777777777786</v>
      </c>
    </row>
    <row r="74" spans="2:27" x14ac:dyDescent="0.25">
      <c r="B74" s="3"/>
      <c r="C74" s="4"/>
      <c r="D74" s="42"/>
      <c r="E74" s="18"/>
      <c r="F74" s="220"/>
      <c r="G74" s="221"/>
      <c r="H74" s="232"/>
      <c r="I74" s="220"/>
      <c r="J74" s="223"/>
      <c r="K74" s="223"/>
      <c r="L74" s="233"/>
      <c r="M74" s="223"/>
      <c r="N74" s="223"/>
      <c r="O74" s="223"/>
      <c r="P74" s="233"/>
      <c r="Q74" s="223"/>
      <c r="R74" s="223"/>
      <c r="S74" s="223"/>
      <c r="T74" s="233"/>
      <c r="U74" s="223"/>
      <c r="V74" s="223"/>
      <c r="W74" s="11"/>
      <c r="X74" s="157"/>
      <c r="Y74" s="81">
        <f>Y73-Y72</f>
        <v>1.7301587301587302</v>
      </c>
      <c r="Z74" s="81">
        <f>Z73-Z72</f>
        <v>20.63492063492064</v>
      </c>
    </row>
    <row r="75" spans="2:27" x14ac:dyDescent="0.25">
      <c r="B75" s="3"/>
      <c r="C75" s="77" t="s">
        <v>95</v>
      </c>
      <c r="D75" s="73" t="s">
        <v>89</v>
      </c>
      <c r="E75" s="106">
        <v>6</v>
      </c>
      <c r="F75" s="106">
        <v>9</v>
      </c>
      <c r="G75" s="19">
        <f t="shared" ref="G75:G80" si="11">I75+J75+K75+M75+N75+O75+Q75+R75+S75+U75+V75+W75</f>
        <v>9</v>
      </c>
      <c r="H75" s="101" t="s">
        <v>47</v>
      </c>
      <c r="I75" s="74"/>
      <c r="J75" s="108"/>
      <c r="K75" s="108"/>
      <c r="L75" s="111">
        <f t="shared" ref="L75:L80" si="12">SUM(I75:K75)*100/G75</f>
        <v>0</v>
      </c>
      <c r="M75" s="108"/>
      <c r="N75" s="108">
        <v>2</v>
      </c>
      <c r="O75" s="108"/>
      <c r="P75" s="111">
        <f t="shared" ref="P75:P80" si="13">SUM(M75:O75)*100/G75</f>
        <v>22.222222222222221</v>
      </c>
      <c r="Q75" s="108">
        <v>2</v>
      </c>
      <c r="R75" s="108">
        <v>1</v>
      </c>
      <c r="S75" s="108"/>
      <c r="T75" s="111">
        <f t="shared" ref="T75:T80" si="14">SUM(Q75:S75)*100/G75</f>
        <v>33.333333333333336</v>
      </c>
      <c r="U75" s="108">
        <v>1</v>
      </c>
      <c r="V75" s="108">
        <v>3</v>
      </c>
      <c r="W75" s="108"/>
      <c r="X75" s="111">
        <f t="shared" ref="X75:X80" si="15">SUM(U75:W75)*100/G75</f>
        <v>44.444444444444443</v>
      </c>
      <c r="Y75" s="79">
        <f>((1*I75)+(2*J75)+(3*K75)+(4*M75)+(5*N75)+(6*O75)+(7*Q75)+(8*R75)+(9*S75)+(10*U75)+(11*V75)+(12*W75))/G75</f>
        <v>8.3333333333333339</v>
      </c>
      <c r="Z75" s="80">
        <f t="shared" ref="Z75:Z80" si="16">T75+X75</f>
        <v>77.777777777777771</v>
      </c>
    </row>
    <row r="76" spans="2:27" x14ac:dyDescent="0.25">
      <c r="B76" s="3"/>
      <c r="C76" s="4" t="s">
        <v>73</v>
      </c>
      <c r="D76" s="37" t="s">
        <v>20</v>
      </c>
      <c r="E76" s="3">
        <v>7</v>
      </c>
      <c r="F76" s="3">
        <v>11</v>
      </c>
      <c r="G76" s="19">
        <f t="shared" si="11"/>
        <v>10</v>
      </c>
      <c r="H76" s="5" t="s">
        <v>47</v>
      </c>
      <c r="I76" s="18">
        <v>1</v>
      </c>
      <c r="J76" s="6"/>
      <c r="K76" s="6">
        <v>1</v>
      </c>
      <c r="L76" s="157">
        <f t="shared" si="12"/>
        <v>20</v>
      </c>
      <c r="M76" s="6"/>
      <c r="N76" s="6"/>
      <c r="O76" s="6">
        <v>1</v>
      </c>
      <c r="P76" s="157">
        <f t="shared" si="13"/>
        <v>10</v>
      </c>
      <c r="Q76" s="6"/>
      <c r="R76" s="6"/>
      <c r="S76" s="6">
        <v>2</v>
      </c>
      <c r="T76" s="157">
        <f t="shared" si="14"/>
        <v>20</v>
      </c>
      <c r="U76" s="6">
        <v>4</v>
      </c>
      <c r="V76" s="6">
        <v>1</v>
      </c>
      <c r="W76" s="6"/>
      <c r="X76" s="157">
        <f t="shared" si="15"/>
        <v>50</v>
      </c>
      <c r="Y76" s="43">
        <f>(($I$11*I76)+($J$11*J76)+($K$11*K76)+($M$11*M76)+($N$11*N76)+($O$11*O76)+($Q$11*Q76)+($R$11*R76)+($S$11*S76)+($U$11*U76)+($V$11*V76)+($W$11*W76))/F76</f>
        <v>7.1818181818181817</v>
      </c>
      <c r="Z76" s="44">
        <f t="shared" si="16"/>
        <v>70</v>
      </c>
      <c r="AA76" t="s">
        <v>76</v>
      </c>
    </row>
    <row r="77" spans="2:27" x14ac:dyDescent="0.25">
      <c r="B77" s="3"/>
      <c r="C77" s="139" t="s">
        <v>73</v>
      </c>
      <c r="D77" s="140" t="s">
        <v>99</v>
      </c>
      <c r="E77" s="141">
        <v>8</v>
      </c>
      <c r="F77" s="141">
        <v>9</v>
      </c>
      <c r="G77" s="19">
        <f t="shared" si="11"/>
        <v>9</v>
      </c>
      <c r="H77" s="172" t="s">
        <v>47</v>
      </c>
      <c r="I77" s="141"/>
      <c r="J77" s="142"/>
      <c r="K77" s="142"/>
      <c r="L77" s="154">
        <f t="shared" si="12"/>
        <v>0</v>
      </c>
      <c r="M77" s="142"/>
      <c r="N77" s="142"/>
      <c r="O77" s="142">
        <v>2</v>
      </c>
      <c r="P77" s="154">
        <f t="shared" si="13"/>
        <v>22.222222222222221</v>
      </c>
      <c r="Q77" s="142"/>
      <c r="R77" s="142">
        <v>3</v>
      </c>
      <c r="S77" s="142">
        <v>1</v>
      </c>
      <c r="T77" s="154">
        <f t="shared" si="14"/>
        <v>44.444444444444443</v>
      </c>
      <c r="U77" s="142">
        <v>2</v>
      </c>
      <c r="V77" s="142">
        <v>1</v>
      </c>
      <c r="W77" s="142"/>
      <c r="X77" s="154">
        <f t="shared" si="15"/>
        <v>33.333333333333336</v>
      </c>
      <c r="Y77" s="144">
        <f>(($I$11*I77)+($J$11*J77)+($K$11*K77)+($M$11*M77)+($N$11*N77)+($O$11*O77)+($Q$11*Q77)+($R$11*R77)+($S$11*S77)+($U$11*U77)+($V$11*V77)+($W$11*W77))/F77</f>
        <v>8.4444444444444446</v>
      </c>
      <c r="Z77" s="145">
        <f t="shared" si="16"/>
        <v>77.777777777777771</v>
      </c>
    </row>
    <row r="78" spans="2:27" x14ac:dyDescent="0.25">
      <c r="B78" s="3"/>
      <c r="C78" s="139" t="s">
        <v>73</v>
      </c>
      <c r="D78" s="195" t="s">
        <v>105</v>
      </c>
      <c r="E78" s="194">
        <v>9</v>
      </c>
      <c r="F78" s="206">
        <v>9</v>
      </c>
      <c r="G78" s="51">
        <f t="shared" si="11"/>
        <v>9</v>
      </c>
      <c r="H78" s="227" t="s">
        <v>47</v>
      </c>
      <c r="I78" s="206">
        <v>1</v>
      </c>
      <c r="J78" s="206"/>
      <c r="K78" s="205"/>
      <c r="L78" s="41">
        <f t="shared" si="12"/>
        <v>11.111111111111111</v>
      </c>
      <c r="M78" s="207"/>
      <c r="N78" s="207">
        <v>1</v>
      </c>
      <c r="O78" s="28"/>
      <c r="P78" s="41">
        <f t="shared" si="13"/>
        <v>11.111111111111111</v>
      </c>
      <c r="Q78" s="207">
        <v>3</v>
      </c>
      <c r="R78" s="207">
        <v>1</v>
      </c>
      <c r="S78" s="28"/>
      <c r="T78" s="41">
        <f t="shared" si="14"/>
        <v>44.444444444444443</v>
      </c>
      <c r="U78" s="207">
        <v>1</v>
      </c>
      <c r="V78" s="207">
        <v>1</v>
      </c>
      <c r="W78" s="28">
        <v>1</v>
      </c>
      <c r="X78" s="43">
        <f t="shared" si="15"/>
        <v>33.333333333333336</v>
      </c>
      <c r="Y78" s="196">
        <f>((1*I78)+(2*J78)+(3*K78)+(4*M78)+(5*N78)+(6*O78)+(7*Q78)+(8*R78)+(9*S78)+(10*U78)+(11*V78)+(12*W78))/G78</f>
        <v>7.5555555555555554</v>
      </c>
      <c r="Z78" s="197">
        <f t="shared" si="16"/>
        <v>77.777777777777771</v>
      </c>
      <c r="AA78" t="s">
        <v>76</v>
      </c>
    </row>
    <row r="79" spans="2:27" x14ac:dyDescent="0.25">
      <c r="B79" s="3"/>
      <c r="C79" s="139" t="s">
        <v>73</v>
      </c>
      <c r="D79" s="195" t="s">
        <v>109</v>
      </c>
      <c r="E79" s="194">
        <v>10</v>
      </c>
      <c r="F79" s="280">
        <v>9</v>
      </c>
      <c r="G79" s="51">
        <f t="shared" si="11"/>
        <v>8</v>
      </c>
      <c r="H79" s="227" t="s">
        <v>47</v>
      </c>
      <c r="I79" s="280"/>
      <c r="J79" s="280"/>
      <c r="K79" s="282"/>
      <c r="L79" s="41">
        <f t="shared" si="12"/>
        <v>0</v>
      </c>
      <c r="M79" s="281">
        <v>1</v>
      </c>
      <c r="N79" s="281">
        <v>1</v>
      </c>
      <c r="O79" s="28">
        <v>1</v>
      </c>
      <c r="P79" s="41">
        <f t="shared" si="13"/>
        <v>37.5</v>
      </c>
      <c r="Q79" s="281">
        <v>2</v>
      </c>
      <c r="R79" s="281"/>
      <c r="S79" s="28"/>
      <c r="T79" s="41">
        <f t="shared" si="14"/>
        <v>25</v>
      </c>
      <c r="U79" s="281">
        <v>1</v>
      </c>
      <c r="V79" s="281">
        <v>1</v>
      </c>
      <c r="W79" s="28">
        <v>1</v>
      </c>
      <c r="X79" s="43">
        <f t="shared" si="15"/>
        <v>37.5</v>
      </c>
      <c r="Y79" s="196">
        <f>((1*I79)+(2*J79)+(3*K79)+(4*M79)+(5*N79)+(6*O79)+(7*Q79)+(8*R79)+(9*S79)+(10*U79)+(11*V79)+(12*W79))/G79</f>
        <v>7.75</v>
      </c>
      <c r="Z79" s="197">
        <f t="shared" si="16"/>
        <v>62.5</v>
      </c>
      <c r="AA79" t="s">
        <v>76</v>
      </c>
    </row>
    <row r="80" spans="2:27" x14ac:dyDescent="0.25">
      <c r="B80" s="3"/>
      <c r="C80" s="139" t="s">
        <v>73</v>
      </c>
      <c r="D80" s="195" t="s">
        <v>119</v>
      </c>
      <c r="E80" s="194">
        <v>11</v>
      </c>
      <c r="F80" s="423">
        <v>7</v>
      </c>
      <c r="G80" s="51">
        <f t="shared" si="11"/>
        <v>6</v>
      </c>
      <c r="H80" s="227" t="s">
        <v>47</v>
      </c>
      <c r="I80" s="423"/>
      <c r="J80" s="423"/>
      <c r="K80" s="422"/>
      <c r="L80" s="41">
        <f t="shared" si="12"/>
        <v>0</v>
      </c>
      <c r="M80" s="424"/>
      <c r="N80" s="424">
        <v>1</v>
      </c>
      <c r="O80" s="28">
        <v>1</v>
      </c>
      <c r="P80" s="41">
        <f t="shared" si="13"/>
        <v>33.333333333333336</v>
      </c>
      <c r="Q80" s="424">
        <v>2</v>
      </c>
      <c r="R80" s="424"/>
      <c r="S80" s="28">
        <v>1</v>
      </c>
      <c r="T80" s="41">
        <f t="shared" si="14"/>
        <v>50</v>
      </c>
      <c r="U80" s="424"/>
      <c r="V80" s="424"/>
      <c r="W80" s="28">
        <v>1</v>
      </c>
      <c r="X80" s="43">
        <f t="shared" si="15"/>
        <v>16.666666666666668</v>
      </c>
      <c r="Y80" s="196">
        <f>((1*I80)+(2*J80)+(3*K80)+(4*M80)+(5*N80)+(6*O80)+(7*Q80)+(8*R80)+(9*S80)+(10*U80)+(11*V80)+(12*W80))/G80</f>
        <v>7.666666666666667</v>
      </c>
      <c r="Z80" s="197">
        <f t="shared" si="16"/>
        <v>66.666666666666671</v>
      </c>
    </row>
    <row r="81" spans="2:27" x14ac:dyDescent="0.25">
      <c r="B81" s="3"/>
      <c r="C81" s="4"/>
      <c r="D81" s="42"/>
      <c r="E81" s="18"/>
      <c r="F81" s="220"/>
      <c r="G81" s="221"/>
      <c r="H81" s="232"/>
      <c r="I81" s="220"/>
      <c r="J81" s="223"/>
      <c r="K81" s="223"/>
      <c r="L81" s="233"/>
      <c r="M81" s="223"/>
      <c r="N81" s="223"/>
      <c r="O81" s="223"/>
      <c r="P81" s="233"/>
      <c r="Q81" s="223"/>
      <c r="R81" s="223"/>
      <c r="S81" s="223"/>
      <c r="T81" s="233"/>
      <c r="U81" s="223"/>
      <c r="V81" s="223"/>
      <c r="W81" s="11"/>
      <c r="X81" s="157"/>
      <c r="Y81" s="81">
        <f>Y80-Y79</f>
        <v>-8.3333333333333037E-2</v>
      </c>
      <c r="Z81" s="81">
        <f>Z80-Z79</f>
        <v>4.1666666666666714</v>
      </c>
    </row>
    <row r="82" spans="2:27" x14ac:dyDescent="0.25">
      <c r="B82" s="3"/>
      <c r="C82" s="77" t="s">
        <v>95</v>
      </c>
      <c r="D82" s="73" t="s">
        <v>89</v>
      </c>
      <c r="E82" s="106">
        <v>7</v>
      </c>
      <c r="F82" s="106">
        <v>10</v>
      </c>
      <c r="G82" s="19">
        <f>I82+J82+K82+M82+N82+O82+Q82+R82+S82+U82+V82+W82</f>
        <v>10</v>
      </c>
      <c r="H82" s="101" t="s">
        <v>47</v>
      </c>
      <c r="I82" s="74"/>
      <c r="J82" s="108"/>
      <c r="K82" s="108"/>
      <c r="L82" s="111">
        <f>SUM(I82:K82)*100/G82</f>
        <v>0</v>
      </c>
      <c r="M82" s="108"/>
      <c r="N82" s="108"/>
      <c r="O82" s="108"/>
      <c r="P82" s="111">
        <f>SUM(M82:O82)*100/G82</f>
        <v>0</v>
      </c>
      <c r="Q82" s="108">
        <v>2</v>
      </c>
      <c r="R82" s="108">
        <v>1</v>
      </c>
      <c r="S82" s="108">
        <v>1</v>
      </c>
      <c r="T82" s="111">
        <f>SUM(Q82:S82)*100/G82</f>
        <v>40</v>
      </c>
      <c r="U82" s="108">
        <v>3</v>
      </c>
      <c r="V82" s="108">
        <v>3</v>
      </c>
      <c r="W82" s="108"/>
      <c r="X82" s="111">
        <f>SUM(U82:W82)*100/G82</f>
        <v>60</v>
      </c>
      <c r="Y82" s="79">
        <f>((1*I82)+(2*J82)+(3*K82)+(4*M82)+(5*N82)+(6*O82)+(7*Q82)+(8*R82)+(9*S82)+(10*U82)+(11*V82)+(12*W82))/G82</f>
        <v>9.4</v>
      </c>
      <c r="Z82" s="80">
        <f>T82+X82</f>
        <v>100</v>
      </c>
    </row>
    <row r="83" spans="2:27" x14ac:dyDescent="0.25">
      <c r="B83" s="3"/>
      <c r="C83" s="4" t="s">
        <v>73</v>
      </c>
      <c r="D83" s="37" t="s">
        <v>20</v>
      </c>
      <c r="E83" s="3">
        <v>8</v>
      </c>
      <c r="F83" s="3">
        <v>12</v>
      </c>
      <c r="G83" s="19">
        <f>I83+J83+K83+M83+N83+O83+Q83+R83+S83+U83+V83+W83</f>
        <v>11</v>
      </c>
      <c r="H83" s="5" t="s">
        <v>47</v>
      </c>
      <c r="I83" s="18"/>
      <c r="J83" s="6"/>
      <c r="K83" s="6"/>
      <c r="L83" s="157">
        <f>SUM(I83:K83)*100/G83</f>
        <v>0</v>
      </c>
      <c r="M83" s="6"/>
      <c r="N83" s="6"/>
      <c r="O83" s="6"/>
      <c r="P83" s="157">
        <f>SUM(M83:O83)*100/G83</f>
        <v>0</v>
      </c>
      <c r="Q83" s="6">
        <v>1</v>
      </c>
      <c r="R83" s="6">
        <v>2</v>
      </c>
      <c r="S83" s="6">
        <v>4</v>
      </c>
      <c r="T83" s="157">
        <f>SUM(Q83:S83)*100/G83</f>
        <v>63.636363636363633</v>
      </c>
      <c r="U83" s="6">
        <v>1</v>
      </c>
      <c r="V83" s="6">
        <v>3</v>
      </c>
      <c r="W83" s="6"/>
      <c r="X83" s="157">
        <f>SUM(U83:W83)*100/G83</f>
        <v>36.363636363636367</v>
      </c>
      <c r="Y83" s="43">
        <f>(($I$11*I83)+($J$11*J83)+($K$11*K83)+($M$11*M83)+($N$11*N83)+($O$11*O83)+($Q$11*Q83)+($R$11*R83)+($S$11*S83)+($U$11*U83)+($V$11*V83)+($W$11*W83))/F83</f>
        <v>8.5</v>
      </c>
      <c r="Z83" s="44">
        <f>T83+X83</f>
        <v>100</v>
      </c>
      <c r="AA83" t="s">
        <v>76</v>
      </c>
    </row>
    <row r="84" spans="2:27" x14ac:dyDescent="0.25">
      <c r="B84" s="3"/>
      <c r="C84" s="139" t="s">
        <v>73</v>
      </c>
      <c r="D84" s="140" t="s">
        <v>99</v>
      </c>
      <c r="E84" s="141">
        <v>9</v>
      </c>
      <c r="F84" s="141">
        <v>11</v>
      </c>
      <c r="G84" s="19">
        <f>I84+J84+K84+M84+N84+O84+Q84+R84+S84+U84+V84+W84</f>
        <v>11</v>
      </c>
      <c r="H84" s="172" t="s">
        <v>47</v>
      </c>
      <c r="I84" s="141"/>
      <c r="J84" s="142"/>
      <c r="K84" s="142"/>
      <c r="L84" s="154">
        <f>SUM(I84:K84)*100/G84</f>
        <v>0</v>
      </c>
      <c r="M84" s="142"/>
      <c r="N84" s="142"/>
      <c r="O84" s="142"/>
      <c r="P84" s="154">
        <f>SUM(M84:O84)*100/G84</f>
        <v>0</v>
      </c>
      <c r="Q84" s="142">
        <v>1</v>
      </c>
      <c r="R84" s="142">
        <v>2</v>
      </c>
      <c r="S84" s="142">
        <v>4</v>
      </c>
      <c r="T84" s="154">
        <f>SUM(Q84:S84)*100/G84</f>
        <v>63.636363636363633</v>
      </c>
      <c r="U84" s="142">
        <v>1</v>
      </c>
      <c r="V84" s="142">
        <v>3</v>
      </c>
      <c r="W84" s="142"/>
      <c r="X84" s="154">
        <f>SUM(U84:W84)*100/G84</f>
        <v>36.363636363636367</v>
      </c>
      <c r="Y84" s="144">
        <f>(($I$11*I84)+($J$11*J84)+($K$11*K84)+($M$11*M84)+($N$11*N84)+($O$11*O84)+($Q$11*Q84)+($R$11*R84)+($S$11*S84)+($U$11*U84)+($V$11*V84)+($W$11*W84))/F84</f>
        <v>9.2727272727272734</v>
      </c>
      <c r="Z84" s="145">
        <f>T84+X84</f>
        <v>100</v>
      </c>
    </row>
    <row r="85" spans="2:27" x14ac:dyDescent="0.25">
      <c r="B85" s="3"/>
      <c r="C85" s="139" t="s">
        <v>73</v>
      </c>
      <c r="D85" s="195" t="s">
        <v>105</v>
      </c>
      <c r="E85" s="194">
        <v>10</v>
      </c>
      <c r="F85" s="206">
        <v>10</v>
      </c>
      <c r="G85" s="51">
        <f>I85+J85+K85+M85+N85+O85+Q85+R85+S85+U85+V85+W85</f>
        <v>10</v>
      </c>
      <c r="H85" s="227" t="s">
        <v>47</v>
      </c>
      <c r="I85" s="206"/>
      <c r="J85" s="206"/>
      <c r="K85" s="205"/>
      <c r="L85" s="41">
        <f>SUM(I85:K85)*100/G85</f>
        <v>0</v>
      </c>
      <c r="M85" s="207"/>
      <c r="N85" s="207">
        <v>1</v>
      </c>
      <c r="O85" s="28"/>
      <c r="P85" s="41">
        <f>SUM(M85:O85)*100/G85</f>
        <v>10</v>
      </c>
      <c r="Q85" s="207">
        <v>1</v>
      </c>
      <c r="R85" s="207">
        <v>3</v>
      </c>
      <c r="S85" s="28">
        <v>1</v>
      </c>
      <c r="T85" s="41">
        <f>SUM(Q85:S85)*100/G85</f>
        <v>50</v>
      </c>
      <c r="U85" s="207">
        <v>1</v>
      </c>
      <c r="V85" s="207">
        <v>1</v>
      </c>
      <c r="W85" s="28">
        <v>2</v>
      </c>
      <c r="X85" s="43">
        <f>SUM(U85:W85)*100/G85</f>
        <v>40</v>
      </c>
      <c r="Y85" s="196">
        <f>((1*I85)+(2*J85)+(3*K85)+(4*M85)+(5*N85)+(6*O85)+(7*Q85)+(8*R85)+(9*S85)+(10*U85)+(11*V85)+(12*W85))/G85</f>
        <v>9</v>
      </c>
      <c r="Z85" s="197">
        <f>T85+X85</f>
        <v>90</v>
      </c>
      <c r="AA85" t="s">
        <v>76</v>
      </c>
    </row>
    <row r="86" spans="2:27" x14ac:dyDescent="0.25">
      <c r="B86" s="3"/>
      <c r="C86" s="139" t="s">
        <v>73</v>
      </c>
      <c r="D86" s="195" t="s">
        <v>109</v>
      </c>
      <c r="E86" s="194">
        <v>11</v>
      </c>
      <c r="F86" s="280">
        <v>11</v>
      </c>
      <c r="G86" s="51">
        <f>I86+J86+K86+M86+N86+O86+Q86+R86+S86+U86+V86+W86</f>
        <v>10</v>
      </c>
      <c r="H86" s="227" t="s">
        <v>47</v>
      </c>
      <c r="I86" s="280"/>
      <c r="J86" s="280"/>
      <c r="K86" s="282"/>
      <c r="L86" s="41">
        <f>SUM(I86:K86)*100/G86</f>
        <v>0</v>
      </c>
      <c r="M86" s="281"/>
      <c r="N86" s="281"/>
      <c r="O86" s="28"/>
      <c r="P86" s="41">
        <f>SUM(M86:O86)*100/G86</f>
        <v>0</v>
      </c>
      <c r="Q86" s="281">
        <v>2</v>
      </c>
      <c r="R86" s="281">
        <v>1</v>
      </c>
      <c r="S86" s="28">
        <v>3</v>
      </c>
      <c r="T86" s="41">
        <f>SUM(Q86:S86)*100/G86</f>
        <v>60</v>
      </c>
      <c r="U86" s="281">
        <v>1</v>
      </c>
      <c r="V86" s="281"/>
      <c r="W86" s="28">
        <v>3</v>
      </c>
      <c r="X86" s="43">
        <f>SUM(U86:W86)*100/G86</f>
        <v>40</v>
      </c>
      <c r="Y86" s="196">
        <f>((1*I86)+(2*J86)+(3*K86)+(4*M86)+(5*N86)+(6*O86)+(7*Q86)+(8*R86)+(9*S86)+(10*U86)+(11*V86)+(12*W86))/G86</f>
        <v>9.5</v>
      </c>
      <c r="Z86" s="197">
        <f>T86+X86</f>
        <v>100</v>
      </c>
    </row>
    <row r="87" spans="2:27" x14ac:dyDescent="0.25">
      <c r="B87" s="3"/>
      <c r="C87" s="4"/>
      <c r="D87" s="42"/>
      <c r="E87" s="18"/>
      <c r="F87" s="220"/>
      <c r="G87" s="221"/>
      <c r="H87" s="232"/>
      <c r="I87" s="220"/>
      <c r="J87" s="223"/>
      <c r="K87" s="223"/>
      <c r="L87" s="233"/>
      <c r="M87" s="223"/>
      <c r="N87" s="223"/>
      <c r="O87" s="223"/>
      <c r="P87" s="233"/>
      <c r="Q87" s="223"/>
      <c r="R87" s="223"/>
      <c r="S87" s="223"/>
      <c r="T87" s="233"/>
      <c r="U87" s="223"/>
      <c r="V87" s="223"/>
      <c r="W87" s="11"/>
      <c r="X87" s="157"/>
      <c r="Y87" s="81">
        <f>Y86-Y85</f>
        <v>0.5</v>
      </c>
      <c r="Z87" s="81">
        <f>Z86-Z85</f>
        <v>10</v>
      </c>
    </row>
    <row r="88" spans="2:27" x14ac:dyDescent="0.25">
      <c r="B88" s="3"/>
      <c r="C88" s="77" t="s">
        <v>95</v>
      </c>
      <c r="D88" s="73" t="s">
        <v>89</v>
      </c>
      <c r="E88" s="106">
        <v>8</v>
      </c>
      <c r="F88" s="106">
        <v>10</v>
      </c>
      <c r="G88" s="19">
        <f>I88+J88+K88+M88+N88+O88+Q88+R88+S88+U88+V88+W88</f>
        <v>10</v>
      </c>
      <c r="H88" s="101" t="s">
        <v>47</v>
      </c>
      <c r="I88" s="74"/>
      <c r="J88" s="108"/>
      <c r="K88" s="108"/>
      <c r="L88" s="111">
        <f>SUM(I88:K88)*100/G88</f>
        <v>0</v>
      </c>
      <c r="M88" s="108"/>
      <c r="N88" s="108"/>
      <c r="O88" s="108"/>
      <c r="P88" s="111">
        <f>SUM(M88:O88)*100/G88</f>
        <v>0</v>
      </c>
      <c r="Q88" s="108">
        <v>1</v>
      </c>
      <c r="R88" s="108"/>
      <c r="S88" s="108">
        <v>2</v>
      </c>
      <c r="T88" s="111">
        <f>SUM(Q88:S88)*100/G88</f>
        <v>30</v>
      </c>
      <c r="U88" s="108">
        <v>6</v>
      </c>
      <c r="V88" s="108">
        <v>1</v>
      </c>
      <c r="W88" s="108"/>
      <c r="X88" s="111">
        <f>SUM(U88:W88)*100/G88</f>
        <v>70</v>
      </c>
      <c r="Y88" s="79">
        <f>((1*I88)+(2*J88)+(3*K88)+(4*M88)+(5*N88)+(6*O88)+(7*Q88)+(8*R88)+(9*S88)+(10*U88)+(11*V88)+(12*W88))/G88</f>
        <v>9.6</v>
      </c>
      <c r="Z88" s="80">
        <f>T88+X88</f>
        <v>100</v>
      </c>
    </row>
    <row r="89" spans="2:27" x14ac:dyDescent="0.25">
      <c r="B89" s="3"/>
      <c r="C89" s="4" t="s">
        <v>73</v>
      </c>
      <c r="D89" s="37" t="s">
        <v>20</v>
      </c>
      <c r="E89" s="3">
        <v>9</v>
      </c>
      <c r="F89" s="3">
        <v>11</v>
      </c>
      <c r="G89" s="19">
        <f>I89+J89+K89+M89+N89+O89+Q89+R89+S89+U89+V89+W89</f>
        <v>10</v>
      </c>
      <c r="H89" s="5" t="s">
        <v>47</v>
      </c>
      <c r="I89" s="18"/>
      <c r="J89" s="6"/>
      <c r="K89" s="6"/>
      <c r="L89" s="157">
        <f>SUM(I89:K89)*100/G89</f>
        <v>0</v>
      </c>
      <c r="M89" s="6"/>
      <c r="N89" s="6"/>
      <c r="O89" s="6">
        <v>1</v>
      </c>
      <c r="P89" s="157">
        <f>SUM(M89:O89)*100/G89</f>
        <v>10</v>
      </c>
      <c r="Q89" s="6"/>
      <c r="R89" s="6"/>
      <c r="S89" s="6">
        <v>2</v>
      </c>
      <c r="T89" s="157">
        <f>SUM(Q89:S89)*100/G89</f>
        <v>20</v>
      </c>
      <c r="U89" s="6">
        <v>7</v>
      </c>
      <c r="V89" s="6"/>
      <c r="W89" s="6"/>
      <c r="X89" s="157">
        <f>SUM(U89:W89)*100/G89</f>
        <v>70</v>
      </c>
      <c r="Y89" s="43">
        <f>(($I$11*I89)+($J$11*J89)+($K$11*K89)+($M$11*M89)+($N$11*N89)+($O$11*O89)+($Q$11*Q89)+($R$11*R89)+($S$11*S89)+($U$11*U89)+($V$11*V89)+($W$11*W89))/F89</f>
        <v>8.545454545454545</v>
      </c>
      <c r="Z89" s="44">
        <f>T89+X89</f>
        <v>90</v>
      </c>
      <c r="AA89" t="s">
        <v>76</v>
      </c>
    </row>
    <row r="90" spans="2:27" x14ac:dyDescent="0.25">
      <c r="B90" s="3"/>
      <c r="C90" s="139" t="s">
        <v>73</v>
      </c>
      <c r="D90" s="140" t="s">
        <v>99</v>
      </c>
      <c r="E90" s="141">
        <v>10</v>
      </c>
      <c r="F90" s="141">
        <v>9</v>
      </c>
      <c r="G90" s="19">
        <f>I90+J90+K90+M90+N90+O90+Q90+R90+S90+U90+V90+W90</f>
        <v>9</v>
      </c>
      <c r="H90" s="172" t="s">
        <v>47</v>
      </c>
      <c r="I90" s="141"/>
      <c r="J90" s="142"/>
      <c r="K90" s="142"/>
      <c r="L90" s="154">
        <f>SUM(I90:K90)*100/G90</f>
        <v>0</v>
      </c>
      <c r="M90" s="142"/>
      <c r="N90" s="142"/>
      <c r="O90" s="142"/>
      <c r="P90" s="154">
        <f>SUM(M90:O90)*100/G90</f>
        <v>0</v>
      </c>
      <c r="Q90" s="142"/>
      <c r="R90" s="142">
        <v>2</v>
      </c>
      <c r="S90" s="142">
        <v>1</v>
      </c>
      <c r="T90" s="154">
        <f>SUM(Q90:S90)*100/G90</f>
        <v>33.333333333333336</v>
      </c>
      <c r="U90" s="142">
        <v>6</v>
      </c>
      <c r="V90" s="142"/>
      <c r="W90" s="142"/>
      <c r="X90" s="154">
        <f>SUM(U90:W90)*100/G90</f>
        <v>66.666666666666671</v>
      </c>
      <c r="Y90" s="144">
        <f>(($I$11*I90)+($J$11*J90)+($K$11*K90)+($M$11*M90)+($N$11*N90)+($O$11*O90)+($Q$11*Q90)+($R$11*R90)+($S$11*S90)+($U$11*U90)+($V$11*V90)+($W$11*W90))/F90</f>
        <v>9.4444444444444446</v>
      </c>
      <c r="Z90" s="145">
        <f>T90+X90</f>
        <v>100</v>
      </c>
    </row>
    <row r="91" spans="2:27" x14ac:dyDescent="0.25">
      <c r="B91" s="3"/>
      <c r="C91" s="139" t="s">
        <v>73</v>
      </c>
      <c r="D91" s="195" t="s">
        <v>105</v>
      </c>
      <c r="E91" s="194">
        <v>11</v>
      </c>
      <c r="F91" s="206">
        <v>9</v>
      </c>
      <c r="G91" s="51">
        <f>I91+J91+K91+M91+N91+O91+Q91+R91+S91+U91+V91+W91</f>
        <v>9</v>
      </c>
      <c r="H91" s="227" t="s">
        <v>47</v>
      </c>
      <c r="I91" s="206"/>
      <c r="J91" s="206"/>
      <c r="K91" s="205"/>
      <c r="L91" s="41">
        <f>SUM(I91:K91)*100/G91</f>
        <v>0</v>
      </c>
      <c r="M91" s="207"/>
      <c r="N91" s="207"/>
      <c r="O91" s="28"/>
      <c r="P91" s="41">
        <f>SUM(M91:O91)*100/G91</f>
        <v>0</v>
      </c>
      <c r="Q91" s="207"/>
      <c r="R91" s="207"/>
      <c r="S91" s="28">
        <v>2</v>
      </c>
      <c r="T91" s="41">
        <f>SUM(Q91:S91)*100/G91</f>
        <v>22.222222222222221</v>
      </c>
      <c r="U91" s="207">
        <v>5</v>
      </c>
      <c r="V91" s="207">
        <v>2</v>
      </c>
      <c r="W91" s="28"/>
      <c r="X91" s="43">
        <f>SUM(U91:W91)*100/G90</f>
        <v>77.777777777777771</v>
      </c>
      <c r="Y91" s="196">
        <f>((1*I91)+(2*J91)+(3*K91)+(4*M91)+(5*N91)+(6*O91)+(7*Q91)+(8*R91)+(9*S91)+(10*U91)+(11*V91)+(12*W91))/G91</f>
        <v>10</v>
      </c>
      <c r="Z91" s="197">
        <f>T91+X91</f>
        <v>100</v>
      </c>
      <c r="AA91" t="s">
        <v>76</v>
      </c>
    </row>
    <row r="92" spans="2:27" x14ac:dyDescent="0.25">
      <c r="B92" s="3"/>
      <c r="C92" s="4"/>
      <c r="D92" s="42"/>
      <c r="E92" s="18"/>
      <c r="F92" s="220"/>
      <c r="G92" s="221"/>
      <c r="H92" s="232"/>
      <c r="I92" s="220"/>
      <c r="J92" s="223"/>
      <c r="K92" s="223"/>
      <c r="L92" s="233"/>
      <c r="M92" s="223"/>
      <c r="N92" s="223"/>
      <c r="O92" s="223"/>
      <c r="P92" s="233"/>
      <c r="Q92" s="223"/>
      <c r="R92" s="223"/>
      <c r="S92" s="223"/>
      <c r="T92" s="233"/>
      <c r="U92" s="223"/>
      <c r="V92" s="223"/>
      <c r="W92" s="11"/>
      <c r="X92" s="157"/>
      <c r="Y92" s="81">
        <f>Y91-Y90</f>
        <v>0.55555555555555536</v>
      </c>
      <c r="Z92" s="81">
        <f>Z91-Z90</f>
        <v>0</v>
      </c>
    </row>
    <row r="93" spans="2:27" x14ac:dyDescent="0.25">
      <c r="B93" s="3"/>
      <c r="C93" s="139" t="s">
        <v>72</v>
      </c>
      <c r="D93" s="140" t="s">
        <v>99</v>
      </c>
      <c r="E93" s="141">
        <v>11</v>
      </c>
      <c r="F93" s="141">
        <v>6</v>
      </c>
      <c r="G93" s="19">
        <f>I93+J93+K93+M93+N93+O93+Q93+R93+S93+U93+V93+W93</f>
        <v>6</v>
      </c>
      <c r="H93" s="172" t="s">
        <v>47</v>
      </c>
      <c r="I93" s="141"/>
      <c r="J93" s="142"/>
      <c r="K93" s="142">
        <v>1</v>
      </c>
      <c r="L93" s="154">
        <f>SUM(I93:K93)*100/G93</f>
        <v>16.666666666666668</v>
      </c>
      <c r="M93" s="142"/>
      <c r="N93" s="142">
        <v>1</v>
      </c>
      <c r="O93" s="142"/>
      <c r="P93" s="154">
        <f>SUM(M93:O93)*100/G93</f>
        <v>16.666666666666668</v>
      </c>
      <c r="Q93" s="142"/>
      <c r="R93" s="142">
        <v>2</v>
      </c>
      <c r="S93" s="142"/>
      <c r="T93" s="154">
        <f>SUM(Q93:S93)*100/G93</f>
        <v>33.333333333333336</v>
      </c>
      <c r="U93" s="142">
        <v>1</v>
      </c>
      <c r="V93" s="142">
        <v>1</v>
      </c>
      <c r="W93" s="142"/>
      <c r="X93" s="154">
        <f>SUM(U93:W93)*100/G93</f>
        <v>33.333333333333336</v>
      </c>
      <c r="Y93" s="144">
        <f>(($I$11*I93)+($J$11*J93)+($K$11*K93)+($M$11*M93)+($N$11*N93)+($O$11*O93)+($Q$11*Q93)+($R$11*R93)+($S$11*S93)+($U$11*U93)+($V$11*V93)+($W$11*W93))/F93</f>
        <v>7.5</v>
      </c>
      <c r="Z93" s="145">
        <f>T93+X93</f>
        <v>66.666666666666671</v>
      </c>
    </row>
    <row r="94" spans="2:27" x14ac:dyDescent="0.25">
      <c r="B94" s="3"/>
      <c r="C94" s="4"/>
      <c r="D94" s="37"/>
      <c r="E94" s="3"/>
      <c r="F94" s="3"/>
      <c r="G94" s="19"/>
      <c r="H94" s="5"/>
      <c r="I94" s="18"/>
      <c r="J94" s="6"/>
      <c r="K94" s="6"/>
      <c r="L94" s="157"/>
      <c r="M94" s="6"/>
      <c r="N94" s="6"/>
      <c r="O94" s="6"/>
      <c r="P94" s="157"/>
      <c r="Q94" s="6"/>
      <c r="R94" s="6"/>
      <c r="S94" s="6"/>
      <c r="T94" s="157"/>
      <c r="U94" s="6"/>
      <c r="V94" s="6"/>
      <c r="W94" s="6"/>
      <c r="X94" s="157"/>
      <c r="Y94" s="43"/>
      <c r="Z94" s="43"/>
    </row>
    <row r="95" spans="2:27" x14ac:dyDescent="0.25">
      <c r="B95" s="3"/>
      <c r="C95" s="4"/>
      <c r="D95" s="140" t="s">
        <v>99</v>
      </c>
      <c r="E95" s="3"/>
      <c r="F95" s="3"/>
      <c r="G95" s="105"/>
      <c r="H95" s="172" t="s">
        <v>47</v>
      </c>
      <c r="I95" s="18"/>
      <c r="J95" s="6"/>
      <c r="K95" s="6"/>
      <c r="L95" s="46"/>
      <c r="M95" s="6"/>
      <c r="N95" s="6"/>
      <c r="O95" s="6"/>
      <c r="P95" s="46"/>
      <c r="Q95" s="6"/>
      <c r="R95" s="6"/>
      <c r="S95" s="6"/>
      <c r="T95" s="43"/>
      <c r="U95" s="6"/>
      <c r="V95" s="6"/>
      <c r="W95" s="6"/>
      <c r="X95" s="43"/>
      <c r="Y95" s="144">
        <f>AVERAGE(Y93,Y90,Y84,Y77,Y70,Y63,Y57)</f>
        <v>8.7162853019995872</v>
      </c>
      <c r="Z95" s="144">
        <f>AVERAGE(Z93,Z90,Z84,Z77,Z70,Z63,Z57)</f>
        <v>86.961451247165542</v>
      </c>
    </row>
    <row r="96" spans="2:27" x14ac:dyDescent="0.25">
      <c r="B96" s="3"/>
      <c r="C96" s="4"/>
      <c r="D96" s="195" t="s">
        <v>105</v>
      </c>
      <c r="E96" s="39"/>
      <c r="F96" s="40"/>
      <c r="G96" s="45"/>
      <c r="H96" s="227" t="s">
        <v>47</v>
      </c>
      <c r="I96" s="28"/>
      <c r="J96" s="11"/>
      <c r="K96" s="11"/>
      <c r="L96" s="47"/>
      <c r="M96" s="11"/>
      <c r="N96" s="11"/>
      <c r="O96" s="11"/>
      <c r="P96" s="47"/>
      <c r="Q96" s="11"/>
      <c r="R96" s="11"/>
      <c r="S96" s="11"/>
      <c r="T96" s="32"/>
      <c r="U96" s="11"/>
      <c r="V96" s="11"/>
      <c r="W96" s="11"/>
      <c r="X96" s="38"/>
      <c r="Y96" s="229">
        <f>AVERAGE(Y91,Y85,Y78,Y71,Y64,Y58,Y53)</f>
        <v>8.9163614163614167</v>
      </c>
      <c r="Z96" s="229">
        <f>AVERAGE(Z91,Z85,Z78,Z71,Z64,Z58,Z53)</f>
        <v>92.701901273329852</v>
      </c>
    </row>
    <row r="97" spans="2:26" x14ac:dyDescent="0.25">
      <c r="B97" s="3"/>
      <c r="C97" s="4"/>
      <c r="D97" s="195" t="s">
        <v>109</v>
      </c>
      <c r="E97" s="39"/>
      <c r="F97" s="40"/>
      <c r="G97" s="45"/>
      <c r="H97" s="227" t="s">
        <v>47</v>
      </c>
      <c r="I97" s="28"/>
      <c r="J97" s="11"/>
      <c r="K97" s="11"/>
      <c r="L97" s="47"/>
      <c r="M97" s="11"/>
      <c r="N97" s="11"/>
      <c r="O97" s="11"/>
      <c r="P97" s="47"/>
      <c r="Q97" s="11"/>
      <c r="R97" s="11"/>
      <c r="S97" s="11"/>
      <c r="T97" s="32"/>
      <c r="U97" s="11"/>
      <c r="V97" s="11"/>
      <c r="W97" s="11"/>
      <c r="X97" s="38"/>
      <c r="Y97" s="229">
        <f>AVERAGE(Y86,Y79,Y72,Y65,Y59,Y54,Y50)</f>
        <v>8.5255102040816322</v>
      </c>
      <c r="Z97" s="229">
        <f>AVERAGE(Z86,Z79,Z72,Z65,Z59,Z54,Z50)</f>
        <v>82.602040816326536</v>
      </c>
    </row>
    <row r="98" spans="2:26" x14ac:dyDescent="0.25">
      <c r="B98" s="3"/>
      <c r="C98" s="4"/>
      <c r="D98" s="195" t="s">
        <v>119</v>
      </c>
      <c r="E98" s="39"/>
      <c r="F98" s="40"/>
      <c r="G98" s="45"/>
      <c r="H98" s="227" t="s">
        <v>47</v>
      </c>
      <c r="I98" s="28"/>
      <c r="J98" s="11"/>
      <c r="K98" s="11"/>
      <c r="L98" s="47"/>
      <c r="M98" s="11"/>
      <c r="N98" s="11"/>
      <c r="O98" s="11"/>
      <c r="P98" s="47"/>
      <c r="Q98" s="11"/>
      <c r="R98" s="11"/>
      <c r="S98" s="11"/>
      <c r="T98" s="32"/>
      <c r="U98" s="11"/>
      <c r="V98" s="11"/>
      <c r="W98" s="11"/>
      <c r="X98" s="38"/>
      <c r="Y98" s="229">
        <f>AVERAGE(Y80,Y73,Y66,Y60,Y55,Y51,Y49)</f>
        <v>8.3301987461651326</v>
      </c>
      <c r="Z98" s="229">
        <f>AVERAGE(Z80,Z73,Z66,Z60,Z55,Z51,Z49)</f>
        <v>79.198346005068714</v>
      </c>
    </row>
    <row r="99" spans="2:26" x14ac:dyDescent="0.25">
      <c r="B99" s="3"/>
      <c r="C99" s="4"/>
      <c r="D99" s="53"/>
      <c r="E99" s="39"/>
      <c r="F99" s="40"/>
      <c r="G99" s="45"/>
      <c r="H99" s="40"/>
      <c r="I99" s="28"/>
      <c r="J99" s="11"/>
      <c r="K99" s="11"/>
      <c r="L99" s="47"/>
      <c r="M99" s="11"/>
      <c r="N99" s="11"/>
      <c r="O99" s="11"/>
      <c r="P99" s="47"/>
      <c r="Q99" s="11"/>
      <c r="R99" s="11"/>
      <c r="S99" s="11"/>
      <c r="T99" s="32"/>
      <c r="U99" s="11"/>
      <c r="V99" s="11"/>
      <c r="W99" s="11"/>
      <c r="X99" s="38"/>
      <c r="Y99" s="81">
        <f>Y98-Y97</f>
        <v>-0.19531145791649962</v>
      </c>
      <c r="Z99" s="81">
        <f>Z98-Z97</f>
        <v>-3.4036948112578216</v>
      </c>
    </row>
    <row r="100" spans="2:26" x14ac:dyDescent="0.25">
      <c r="B100" s="3"/>
      <c r="C100" s="139" t="s">
        <v>72</v>
      </c>
      <c r="D100" s="53" t="s">
        <v>119</v>
      </c>
      <c r="E100" s="39">
        <v>10</v>
      </c>
      <c r="F100" s="40">
        <v>9</v>
      </c>
      <c r="G100" s="51">
        <f t="shared" ref="G100:G105" si="17">I100+J100+K100+M100+N100+O100+Q100+R100+S100+U100+V100+W100</f>
        <v>9</v>
      </c>
      <c r="H100" s="227" t="s">
        <v>48</v>
      </c>
      <c r="I100" s="28"/>
      <c r="J100" s="11">
        <v>1</v>
      </c>
      <c r="K100" s="11">
        <v>1</v>
      </c>
      <c r="L100" s="41">
        <f>SUM(I100:K100)*100/G100</f>
        <v>22.222222222222221</v>
      </c>
      <c r="M100" s="11"/>
      <c r="N100" s="11"/>
      <c r="O100" s="11"/>
      <c r="P100" s="41">
        <f>SUM(M100:O100)*100/G100</f>
        <v>0</v>
      </c>
      <c r="Q100" s="11"/>
      <c r="R100" s="11"/>
      <c r="S100" s="11">
        <v>1</v>
      </c>
      <c r="T100" s="41">
        <f>SUM(Q100:S100)*100/G100</f>
        <v>11.111111111111111</v>
      </c>
      <c r="U100" s="11">
        <v>6</v>
      </c>
      <c r="V100" s="11"/>
      <c r="W100" s="11"/>
      <c r="X100" s="43">
        <f>SUM(U100:W100)*100/G100</f>
        <v>66.666666666666671</v>
      </c>
      <c r="Y100" s="196">
        <f t="shared" ref="Y100:Y105" si="18">((1*I100)+(2*J100)+(3*K100)+(4*M100)+(5*N100)+(6*O100)+(7*Q100)+(8*R100)+(9*S100)+(10*U100)+(11*V100)+(12*W100))/G100</f>
        <v>8.2222222222222214</v>
      </c>
      <c r="Z100" s="197">
        <f t="shared" ref="Z100:Z105" si="19">T100+X100</f>
        <v>77.777777777777786</v>
      </c>
    </row>
    <row r="101" spans="2:26" x14ac:dyDescent="0.25">
      <c r="B101" s="3"/>
      <c r="C101" s="139" t="s">
        <v>72</v>
      </c>
      <c r="D101" s="53" t="s">
        <v>109</v>
      </c>
      <c r="E101" s="287">
        <v>10</v>
      </c>
      <c r="F101" s="288">
        <v>9</v>
      </c>
      <c r="G101" s="51">
        <f t="shared" si="17"/>
        <v>9</v>
      </c>
      <c r="H101" s="227" t="s">
        <v>48</v>
      </c>
      <c r="I101" s="28"/>
      <c r="J101" s="11">
        <v>1</v>
      </c>
      <c r="K101" s="11"/>
      <c r="L101" s="41">
        <f>SUM(I101:K101)*100/G101</f>
        <v>11.111111111111111</v>
      </c>
      <c r="M101" s="11">
        <v>1</v>
      </c>
      <c r="N101" s="11"/>
      <c r="O101" s="11">
        <v>2</v>
      </c>
      <c r="P101" s="41">
        <f>SUM(M101:O101)*100/G101</f>
        <v>33.333333333333336</v>
      </c>
      <c r="Q101" s="11">
        <v>2</v>
      </c>
      <c r="R101" s="11">
        <v>2</v>
      </c>
      <c r="S101" s="11"/>
      <c r="T101" s="41">
        <f>SUM(Q101:S101)*100/G101</f>
        <v>44.444444444444443</v>
      </c>
      <c r="U101" s="11">
        <v>1</v>
      </c>
      <c r="V101" s="11"/>
      <c r="W101" s="11"/>
      <c r="X101" s="43">
        <f>SUM(U101:W101)*100/G101</f>
        <v>11.111111111111111</v>
      </c>
      <c r="Y101" s="196">
        <f t="shared" si="18"/>
        <v>6.4444444444444446</v>
      </c>
      <c r="Z101" s="197">
        <f t="shared" si="19"/>
        <v>55.555555555555557</v>
      </c>
    </row>
    <row r="102" spans="2:26" x14ac:dyDescent="0.25">
      <c r="B102" s="3"/>
      <c r="C102" s="139" t="s">
        <v>72</v>
      </c>
      <c r="D102" s="53" t="s">
        <v>119</v>
      </c>
      <c r="E102" s="287">
        <v>11</v>
      </c>
      <c r="F102" s="288">
        <v>7</v>
      </c>
      <c r="G102" s="51">
        <f t="shared" si="17"/>
        <v>7</v>
      </c>
      <c r="H102" s="227" t="s">
        <v>48</v>
      </c>
      <c r="I102" s="28"/>
      <c r="J102" s="11">
        <v>2</v>
      </c>
      <c r="K102" s="11">
        <v>1</v>
      </c>
      <c r="L102" s="41">
        <f>SUM(I102:K102)*100/G102</f>
        <v>42.857142857142854</v>
      </c>
      <c r="M102" s="11"/>
      <c r="N102" s="11"/>
      <c r="O102" s="11"/>
      <c r="P102" s="41">
        <f>SUM(M102:O102)*100/G102</f>
        <v>0</v>
      </c>
      <c r="Q102" s="11"/>
      <c r="R102" s="11">
        <v>2</v>
      </c>
      <c r="S102" s="11"/>
      <c r="T102" s="41">
        <f>SUM(Q102:S102)*100/G102</f>
        <v>28.571428571428573</v>
      </c>
      <c r="U102" s="11">
        <v>1</v>
      </c>
      <c r="V102" s="11">
        <v>1</v>
      </c>
      <c r="W102" s="11"/>
      <c r="X102" s="43">
        <f>SUM(U102:W102)*100/G102</f>
        <v>28.571428571428573</v>
      </c>
      <c r="Y102" s="196">
        <f t="shared" si="18"/>
        <v>6.2857142857142856</v>
      </c>
      <c r="Z102" s="197">
        <f t="shared" si="19"/>
        <v>57.142857142857146</v>
      </c>
    </row>
    <row r="103" spans="2:26" x14ac:dyDescent="0.25">
      <c r="B103" s="3"/>
      <c r="C103" s="139"/>
      <c r="D103" s="53"/>
      <c r="E103" s="287"/>
      <c r="F103" s="288"/>
      <c r="G103" s="51"/>
      <c r="H103" s="227"/>
      <c r="I103" s="28"/>
      <c r="J103" s="11"/>
      <c r="K103" s="11"/>
      <c r="L103" s="41"/>
      <c r="M103" s="11"/>
      <c r="N103" s="11"/>
      <c r="O103" s="11"/>
      <c r="P103" s="41"/>
      <c r="Q103" s="11"/>
      <c r="R103" s="11"/>
      <c r="S103" s="11"/>
      <c r="T103" s="41"/>
      <c r="U103" s="11"/>
      <c r="V103" s="11"/>
      <c r="W103" s="11"/>
      <c r="X103" s="43"/>
      <c r="Y103" s="81">
        <f>Y102-Y101</f>
        <v>-0.15873015873015905</v>
      </c>
      <c r="Z103" s="81">
        <f>Z102-Z101</f>
        <v>1.5873015873015888</v>
      </c>
    </row>
    <row r="104" spans="2:26" x14ac:dyDescent="0.25">
      <c r="B104" s="3"/>
      <c r="C104" s="139" t="s">
        <v>72</v>
      </c>
      <c r="D104" s="195" t="s">
        <v>105</v>
      </c>
      <c r="E104" s="194">
        <v>10</v>
      </c>
      <c r="F104" s="206">
        <v>11</v>
      </c>
      <c r="G104" s="51">
        <f t="shared" si="17"/>
        <v>11</v>
      </c>
      <c r="H104" s="227" t="s">
        <v>48</v>
      </c>
      <c r="I104" s="206"/>
      <c r="J104" s="206"/>
      <c r="K104" s="205"/>
      <c r="L104" s="41">
        <f>SUM(I104:K104)*100/G104</f>
        <v>0</v>
      </c>
      <c r="M104" s="207"/>
      <c r="N104" s="207"/>
      <c r="O104" s="28"/>
      <c r="P104" s="41">
        <f>SUM(M104:O104)*100/G104</f>
        <v>0</v>
      </c>
      <c r="Q104" s="207">
        <v>1</v>
      </c>
      <c r="R104" s="207">
        <v>1</v>
      </c>
      <c r="S104" s="28">
        <v>3</v>
      </c>
      <c r="T104" s="41">
        <f>SUM(Q104:S104)*100/G104</f>
        <v>45.454545454545453</v>
      </c>
      <c r="U104" s="207">
        <v>6</v>
      </c>
      <c r="V104" s="207"/>
      <c r="W104" s="28"/>
      <c r="X104" s="43">
        <f>SUM(U104:W104)*100/G104</f>
        <v>54.545454545454547</v>
      </c>
      <c r="Y104" s="196">
        <f t="shared" si="18"/>
        <v>9.2727272727272734</v>
      </c>
      <c r="Z104" s="197">
        <f t="shared" si="19"/>
        <v>100</v>
      </c>
    </row>
    <row r="105" spans="2:26" x14ac:dyDescent="0.25">
      <c r="B105" s="3"/>
      <c r="C105" s="139" t="s">
        <v>72</v>
      </c>
      <c r="D105" s="195" t="s">
        <v>109</v>
      </c>
      <c r="E105" s="194">
        <v>11</v>
      </c>
      <c r="F105" s="280">
        <v>11</v>
      </c>
      <c r="G105" s="51">
        <f t="shared" si="17"/>
        <v>11</v>
      </c>
      <c r="H105" s="227" t="s">
        <v>48</v>
      </c>
      <c r="I105" s="280"/>
      <c r="J105" s="280"/>
      <c r="K105" s="282"/>
      <c r="L105" s="41">
        <f>SUM(I105:K105)*100/G105</f>
        <v>0</v>
      </c>
      <c r="M105" s="281"/>
      <c r="N105" s="281"/>
      <c r="O105" s="28"/>
      <c r="P105" s="41">
        <f>SUM(M105:O105)*100/G105</f>
        <v>0</v>
      </c>
      <c r="Q105" s="281"/>
      <c r="R105" s="281"/>
      <c r="S105" s="28"/>
      <c r="T105" s="41">
        <f>SUM(Q105:S105)*100/G105</f>
        <v>0</v>
      </c>
      <c r="U105" s="281">
        <v>1</v>
      </c>
      <c r="V105" s="281">
        <v>10</v>
      </c>
      <c r="W105" s="28"/>
      <c r="X105" s="43">
        <f>SUM(U105:W105)*100/G105</f>
        <v>100</v>
      </c>
      <c r="Y105" s="196">
        <f t="shared" si="18"/>
        <v>10.909090909090908</v>
      </c>
      <c r="Z105" s="197">
        <f t="shared" si="19"/>
        <v>100</v>
      </c>
    </row>
    <row r="106" spans="2:26" x14ac:dyDescent="0.25">
      <c r="B106" s="3"/>
      <c r="C106" s="139"/>
      <c r="D106" s="195"/>
      <c r="E106" s="194"/>
      <c r="F106" s="280"/>
      <c r="G106" s="51"/>
      <c r="H106" s="227"/>
      <c r="I106" s="280"/>
      <c r="J106" s="280"/>
      <c r="K106" s="282"/>
      <c r="L106" s="41"/>
      <c r="M106" s="281"/>
      <c r="N106" s="281"/>
      <c r="O106" s="28"/>
      <c r="P106" s="41"/>
      <c r="Q106" s="281"/>
      <c r="R106" s="281"/>
      <c r="S106" s="28"/>
      <c r="T106" s="41"/>
      <c r="U106" s="281"/>
      <c r="V106" s="281"/>
      <c r="W106" s="28"/>
      <c r="X106" s="43"/>
      <c r="Y106" s="81">
        <f>Y105-Y104</f>
        <v>1.6363636363636349</v>
      </c>
      <c r="Z106" s="81">
        <f>Z105-Z104</f>
        <v>0</v>
      </c>
    </row>
    <row r="107" spans="2:26" x14ac:dyDescent="0.25">
      <c r="B107" s="3"/>
      <c r="C107" s="139" t="s">
        <v>72</v>
      </c>
      <c r="D107" s="184" t="s">
        <v>99</v>
      </c>
      <c r="E107" s="141">
        <v>10</v>
      </c>
      <c r="F107" s="215">
        <v>10</v>
      </c>
      <c r="G107" s="216">
        <f>I107+J107+K107+M107+N107+O107+Q107+R107+S107+U107+V107+W107</f>
        <v>10</v>
      </c>
      <c r="H107" s="230" t="s">
        <v>48</v>
      </c>
      <c r="I107" s="215"/>
      <c r="J107" s="218"/>
      <c r="K107" s="218"/>
      <c r="L107" s="219">
        <f>SUM(I107:K107)*100/F107</f>
        <v>0</v>
      </c>
      <c r="M107" s="218"/>
      <c r="N107" s="218"/>
      <c r="O107" s="218">
        <v>1</v>
      </c>
      <c r="P107" s="219">
        <f>SUM(M107:O107)*100/F107</f>
        <v>10</v>
      </c>
      <c r="Q107" s="218"/>
      <c r="R107" s="218">
        <v>2</v>
      </c>
      <c r="S107" s="218">
        <v>6</v>
      </c>
      <c r="T107" s="234">
        <f>SUM(Q107:S107)*100/F107</f>
        <v>80</v>
      </c>
      <c r="U107" s="218">
        <v>1</v>
      </c>
      <c r="V107" s="218"/>
      <c r="W107" s="148"/>
      <c r="X107" s="144">
        <f>SUM(U107:W107)*100/F107</f>
        <v>10</v>
      </c>
      <c r="Y107" s="144">
        <f>(($I$11*I107)+($J$11*J107)+($K$11*K107)+($M$11*M107)+($N$11*N107)+($O$11*O107)+($Q$11*Q107)+($R$11*R107)+($S$11*S107)+($U$11*U107)+($V$11*V107)+($W$11*W107))/F107</f>
        <v>8.6</v>
      </c>
      <c r="Z107" s="145">
        <f>T107+X107</f>
        <v>90</v>
      </c>
    </row>
    <row r="108" spans="2:26" x14ac:dyDescent="0.25">
      <c r="B108" s="3"/>
      <c r="C108" s="139" t="s">
        <v>72</v>
      </c>
      <c r="D108" s="195" t="s">
        <v>105</v>
      </c>
      <c r="E108" s="194">
        <v>11</v>
      </c>
      <c r="F108" s="206">
        <v>10</v>
      </c>
      <c r="G108" s="51">
        <f>I108+J108+K108+M108+N108+O108+Q108+R108+S108+U108+V108+W108</f>
        <v>10</v>
      </c>
      <c r="H108" s="227" t="s">
        <v>48</v>
      </c>
      <c r="I108" s="206"/>
      <c r="J108" s="206">
        <v>1</v>
      </c>
      <c r="K108" s="205"/>
      <c r="L108" s="41">
        <f>SUM(I108:K108)*100/G108</f>
        <v>10</v>
      </c>
      <c r="M108" s="207"/>
      <c r="N108" s="207"/>
      <c r="O108" s="28"/>
      <c r="P108" s="41">
        <f>SUM(M108:O108)*100/G108</f>
        <v>0</v>
      </c>
      <c r="Q108" s="207"/>
      <c r="R108" s="207">
        <v>2</v>
      </c>
      <c r="S108" s="28">
        <v>1</v>
      </c>
      <c r="T108" s="41">
        <f>SUM(Q108:S108)*100/G108</f>
        <v>30</v>
      </c>
      <c r="U108" s="207">
        <v>6</v>
      </c>
      <c r="V108" s="207"/>
      <c r="W108" s="28"/>
      <c r="X108" s="43">
        <f>SUM(U108:W108)*100/G107</f>
        <v>60</v>
      </c>
      <c r="Y108" s="196">
        <f>((1*I108)+(2*J108)+(3*K108)+(4*M108)+(5*N108)+(6*O108)+(7*Q108)+(8*R108)+(9*S108)+(10*U108)+(11*V108)+(12*W108))/G108</f>
        <v>8.6999999999999993</v>
      </c>
      <c r="Z108" s="197">
        <f>T108+X108</f>
        <v>90</v>
      </c>
    </row>
    <row r="109" spans="2:26" x14ac:dyDescent="0.25">
      <c r="B109" s="3"/>
      <c r="C109" s="39"/>
      <c r="D109" s="53"/>
      <c r="E109" s="18"/>
      <c r="F109" s="220"/>
      <c r="G109" s="221"/>
      <c r="H109" s="232"/>
      <c r="I109" s="220"/>
      <c r="J109" s="223"/>
      <c r="K109" s="223"/>
      <c r="L109" s="224"/>
      <c r="M109" s="223"/>
      <c r="N109" s="223"/>
      <c r="O109" s="223"/>
      <c r="P109" s="224"/>
      <c r="Q109" s="223"/>
      <c r="R109" s="223"/>
      <c r="S109" s="223"/>
      <c r="T109" s="235"/>
      <c r="U109" s="223"/>
      <c r="V109" s="223"/>
      <c r="W109" s="11"/>
      <c r="X109" s="43"/>
      <c r="Y109" s="81">
        <f>Y108-Y107</f>
        <v>9.9999999999999645E-2</v>
      </c>
      <c r="Z109" s="81">
        <f>Z108-Z107</f>
        <v>0</v>
      </c>
    </row>
    <row r="110" spans="2:26" x14ac:dyDescent="0.25">
      <c r="B110" s="3"/>
      <c r="C110" s="139" t="s">
        <v>72</v>
      </c>
      <c r="D110" s="140" t="s">
        <v>99</v>
      </c>
      <c r="E110" s="141">
        <v>11</v>
      </c>
      <c r="F110" s="141">
        <v>7</v>
      </c>
      <c r="G110" s="19">
        <f>I110+J110+K110+M110+N110+O110+Q110+R110+S110+U110+V110+W110</f>
        <v>7</v>
      </c>
      <c r="H110" s="172" t="s">
        <v>48</v>
      </c>
      <c r="I110" s="141"/>
      <c r="J110" s="142">
        <v>1</v>
      </c>
      <c r="K110" s="142">
        <v>1</v>
      </c>
      <c r="L110" s="173">
        <f>SUM(I110:K110)*100/F110</f>
        <v>28.571428571428573</v>
      </c>
      <c r="M110" s="142">
        <v>2</v>
      </c>
      <c r="N110" s="142"/>
      <c r="O110" s="142"/>
      <c r="P110" s="173">
        <f>SUM(M110:O110)*100/F110</f>
        <v>28.571428571428573</v>
      </c>
      <c r="Q110" s="142"/>
      <c r="R110" s="142">
        <v>1</v>
      </c>
      <c r="S110" s="142"/>
      <c r="T110" s="144">
        <f>SUM(Q110:S110)*100/F110</f>
        <v>14.285714285714286</v>
      </c>
      <c r="U110" s="142">
        <v>2</v>
      </c>
      <c r="V110" s="142"/>
      <c r="W110" s="142"/>
      <c r="X110" s="144">
        <f>SUM(U110:W110)*100/F110</f>
        <v>28.571428571428573</v>
      </c>
      <c r="Y110" s="144">
        <f>(($I$11*I110)+($J$11*J110)+($K$11*K110)+($M$11*M110)+($N$11*N110)+($O$11*O110)+($Q$11*Q110)+($R$11*R110)+($S$11*S110)+($U$11*U110)+($V$11*V110)+($W$11*W110))/F110</f>
        <v>5.8571428571428568</v>
      </c>
      <c r="Z110" s="145">
        <f>T110+X110</f>
        <v>42.857142857142861</v>
      </c>
    </row>
    <row r="111" spans="2:26" x14ac:dyDescent="0.25">
      <c r="B111" s="3"/>
      <c r="C111" s="4"/>
      <c r="D111" s="37"/>
      <c r="E111" s="3"/>
      <c r="F111" s="3"/>
      <c r="G111" s="105"/>
      <c r="H111" s="5"/>
      <c r="I111" s="18"/>
      <c r="J111" s="6"/>
      <c r="K111" s="6"/>
      <c r="L111" s="46"/>
      <c r="M111" s="6"/>
      <c r="N111" s="6"/>
      <c r="O111" s="6"/>
      <c r="P111" s="46"/>
      <c r="Q111" s="6"/>
      <c r="R111" s="6"/>
      <c r="S111" s="6"/>
      <c r="T111" s="43"/>
      <c r="U111" s="6"/>
      <c r="V111" s="6"/>
      <c r="W111" s="6"/>
      <c r="X111" s="43"/>
      <c r="Y111" s="43"/>
      <c r="Z111" s="43"/>
    </row>
    <row r="112" spans="2:26" x14ac:dyDescent="0.25">
      <c r="B112" s="55"/>
      <c r="C112" s="55"/>
      <c r="D112" s="140" t="s">
        <v>99</v>
      </c>
      <c r="E112" s="55"/>
      <c r="F112" s="55"/>
      <c r="G112" s="55"/>
      <c r="H112" s="172" t="s">
        <v>48</v>
      </c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149">
        <f>AVERAGE(Y110,Y107)</f>
        <v>7.2285714285714278</v>
      </c>
      <c r="Z112" s="149">
        <f>AVERAGE(Z110,Z107)</f>
        <v>66.428571428571431</v>
      </c>
    </row>
    <row r="113" spans="2:26" x14ac:dyDescent="0.25">
      <c r="B113" s="55"/>
      <c r="C113" s="55"/>
      <c r="D113" s="195" t="s">
        <v>105</v>
      </c>
      <c r="E113" s="55"/>
      <c r="F113" s="55"/>
      <c r="G113" s="55"/>
      <c r="H113" s="227" t="s">
        <v>48</v>
      </c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229">
        <f>AVERAGE(Y108,Y104)</f>
        <v>8.9863636363636363</v>
      </c>
      <c r="Z113" s="229">
        <f>AVERAGE(Z108,Z104)</f>
        <v>95</v>
      </c>
    </row>
    <row r="114" spans="2:26" x14ac:dyDescent="0.25">
      <c r="B114" s="55"/>
      <c r="C114" s="55"/>
      <c r="D114" s="195" t="s">
        <v>109</v>
      </c>
      <c r="E114" s="55"/>
      <c r="F114" s="55"/>
      <c r="G114" s="55"/>
      <c r="H114" s="227" t="s">
        <v>48</v>
      </c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229">
        <f>AVERAGE(Y105,Y101)</f>
        <v>8.6767676767676765</v>
      </c>
      <c r="Z114" s="229">
        <f>AVERAGE(Z105,Z101)</f>
        <v>77.777777777777771</v>
      </c>
    </row>
    <row r="115" spans="2:26" x14ac:dyDescent="0.25">
      <c r="B115" s="55"/>
      <c r="C115" s="55"/>
      <c r="D115" s="195" t="s">
        <v>119</v>
      </c>
      <c r="E115" s="55"/>
      <c r="F115" s="55"/>
      <c r="G115" s="55"/>
      <c r="H115" s="227" t="s">
        <v>48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229">
        <f>AVERAGE(Y102,Y100)</f>
        <v>7.2539682539682531</v>
      </c>
      <c r="Z115" s="229">
        <f>AVERAGE(Z102,Z100)</f>
        <v>67.460317460317469</v>
      </c>
    </row>
    <row r="116" spans="2:26" x14ac:dyDescent="0.25">
      <c r="B116" s="55"/>
      <c r="C116" s="55"/>
      <c r="D116" s="37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81">
        <f>Y115-Y114</f>
        <v>-1.4227994227994234</v>
      </c>
      <c r="Z116" s="81">
        <f>Z115-Z114</f>
        <v>-10.317460317460302</v>
      </c>
    </row>
    <row r="117" spans="2:26" ht="45" x14ac:dyDescent="0.25">
      <c r="B117" s="55"/>
      <c r="C117" s="151" t="s">
        <v>91</v>
      </c>
      <c r="D117" s="140" t="s">
        <v>99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149">
        <f t="shared" ref="Y117:Z120" si="20">AVERAGE(Y112,Y95,Y44)</f>
        <v>8.1011030371744663</v>
      </c>
      <c r="Z117" s="149">
        <f t="shared" si="20"/>
        <v>76.749055177626616</v>
      </c>
    </row>
    <row r="118" spans="2:26" ht="45" x14ac:dyDescent="0.25">
      <c r="B118" s="55"/>
      <c r="C118" s="199" t="s">
        <v>91</v>
      </c>
      <c r="D118" s="195" t="s">
        <v>105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196">
        <f t="shared" si="20"/>
        <v>8.5630372024489674</v>
      </c>
      <c r="Z118" s="196">
        <f t="shared" si="20"/>
        <v>87.203154766179978</v>
      </c>
    </row>
    <row r="119" spans="2:26" ht="45" x14ac:dyDescent="0.25">
      <c r="B119" s="55"/>
      <c r="C119" s="199" t="s">
        <v>91</v>
      </c>
      <c r="D119" s="195" t="s">
        <v>109</v>
      </c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196">
        <f t="shared" si="20"/>
        <v>8.4541096772481499</v>
      </c>
      <c r="Z119" s="196">
        <f t="shared" si="20"/>
        <v>80.063114134542715</v>
      </c>
    </row>
    <row r="120" spans="2:26" ht="45" x14ac:dyDescent="0.25">
      <c r="B120" s="55"/>
      <c r="C120" s="199" t="s">
        <v>91</v>
      </c>
      <c r="D120" s="195" t="s">
        <v>119</v>
      </c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196">
        <f t="shared" si="20"/>
        <v>7.8909563825530213</v>
      </c>
      <c r="Z120" s="196">
        <f t="shared" si="20"/>
        <v>76.982704192788233</v>
      </c>
    </row>
    <row r="121" spans="2:26" x14ac:dyDescent="0.25">
      <c r="B121" s="76"/>
      <c r="C121" s="198" t="s">
        <v>90</v>
      </c>
      <c r="D121" s="55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81">
        <f>Y120-Y119</f>
        <v>-0.56315329469512854</v>
      </c>
      <c r="Z121" s="81">
        <f>Z120-Z119</f>
        <v>-3.0804099417544819</v>
      </c>
    </row>
  </sheetData>
  <mergeCells count="27"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  <mergeCell ref="I10:K10"/>
    <mergeCell ref="M10:O10"/>
    <mergeCell ref="Q10:S10"/>
    <mergeCell ref="U10:W10"/>
    <mergeCell ref="Y10:Y11"/>
    <mergeCell ref="B8:B11"/>
    <mergeCell ref="C8:C11"/>
    <mergeCell ref="D8:D11"/>
    <mergeCell ref="E8:E11"/>
    <mergeCell ref="F8:F11"/>
    <mergeCell ref="B7:Z7"/>
    <mergeCell ref="B6:Z6"/>
    <mergeCell ref="Y1:Z1"/>
    <mergeCell ref="B2:Z2"/>
    <mergeCell ref="B3:Z3"/>
    <mergeCell ref="B4:Z4"/>
    <mergeCell ref="B5:Z5"/>
  </mergeCells>
  <printOptions verticalCentered="1"/>
  <pageMargins left="0" right="0" top="0.74803149606299213" bottom="0.74803149606299213" header="0.31496062992125984" footer="0.31496062992125984"/>
  <pageSetup paperSize="9" scale="46" fitToWidth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9"/>
  <sheetViews>
    <sheetView topLeftCell="C103" workbookViewId="0">
      <selection activeCell="X95" sqref="X95"/>
    </sheetView>
  </sheetViews>
  <sheetFormatPr defaultRowHeight="15" x14ac:dyDescent="0.25"/>
  <cols>
    <col min="1" max="1" width="5.42578125" customWidth="1"/>
    <col min="2" max="2" width="6.42578125" customWidth="1"/>
    <col min="3" max="3" width="15.7109375" customWidth="1"/>
    <col min="4" max="4" width="14.28515625" customWidth="1"/>
    <col min="5" max="5" width="6.42578125" customWidth="1"/>
    <col min="6" max="6" width="5.42578125" customWidth="1"/>
    <col min="7" max="7" width="6" customWidth="1"/>
    <col min="8" max="8" width="13.85546875" customWidth="1"/>
    <col min="9" max="9" width="4.85546875" customWidth="1"/>
    <col min="10" max="10" width="4.42578125" customWidth="1"/>
    <col min="11" max="11" width="4.85546875" customWidth="1"/>
    <col min="13" max="15" width="4.85546875" customWidth="1"/>
    <col min="17" max="17" width="4.5703125" customWidth="1"/>
    <col min="18" max="18" width="5.140625" customWidth="1"/>
    <col min="19" max="19" width="5.28515625" customWidth="1"/>
    <col min="21" max="21" width="5" customWidth="1"/>
    <col min="22" max="22" width="4.5703125" customWidth="1"/>
    <col min="23" max="23" width="5" customWidth="1"/>
    <col min="25" max="25" width="10.28515625" customWidth="1"/>
  </cols>
  <sheetData>
    <row r="1" spans="1:26" x14ac:dyDescent="0.25">
      <c r="B1" s="1"/>
      <c r="Y1" s="457" t="s">
        <v>49</v>
      </c>
      <c r="Z1" s="457"/>
    </row>
    <row r="2" spans="1:26" ht="18.75" x14ac:dyDescent="0.3">
      <c r="B2" s="470" t="s">
        <v>113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</row>
    <row r="3" spans="1:26" ht="18.75" x14ac:dyDescent="0.3">
      <c r="B3" s="471" t="s">
        <v>104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</row>
    <row r="4" spans="1:26" x14ac:dyDescent="0.25">
      <c r="B4" s="461" t="s">
        <v>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</row>
    <row r="5" spans="1:26" x14ac:dyDescent="0.25">
      <c r="B5" s="456" t="s">
        <v>2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</row>
    <row r="6" spans="1:26" ht="28.5" customHeight="1" x14ac:dyDescent="0.25">
      <c r="B6" s="462" t="s">
        <v>79</v>
      </c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2"/>
      <c r="U6" s="462"/>
      <c r="V6" s="462"/>
      <c r="W6" s="462"/>
      <c r="X6" s="462"/>
      <c r="Y6" s="462"/>
      <c r="Z6" s="462"/>
    </row>
    <row r="7" spans="1:26" ht="18.75" customHeight="1" x14ac:dyDescent="0.25">
      <c r="A7" s="54"/>
      <c r="B7" s="477" t="s">
        <v>3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  <c r="V7" s="477"/>
      <c r="W7" s="477"/>
      <c r="X7" s="477"/>
      <c r="Y7" s="477"/>
      <c r="Z7" s="477"/>
    </row>
    <row r="8" spans="1:26" ht="15" customHeight="1" x14ac:dyDescent="0.25">
      <c r="B8" s="464" t="s">
        <v>4</v>
      </c>
      <c r="C8" s="464" t="s">
        <v>5</v>
      </c>
      <c r="D8" s="465" t="s">
        <v>6</v>
      </c>
      <c r="E8" s="467" t="s">
        <v>7</v>
      </c>
      <c r="F8" s="464" t="s">
        <v>8</v>
      </c>
      <c r="G8" s="468" t="s">
        <v>9</v>
      </c>
      <c r="H8" s="464" t="s">
        <v>10</v>
      </c>
      <c r="I8" s="467" t="s">
        <v>11</v>
      </c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 t="s">
        <v>12</v>
      </c>
      <c r="Z8" s="467"/>
    </row>
    <row r="9" spans="1:26" x14ac:dyDescent="0.25">
      <c r="B9" s="464"/>
      <c r="C9" s="464"/>
      <c r="D9" s="466"/>
      <c r="E9" s="467"/>
      <c r="F9" s="464"/>
      <c r="G9" s="469"/>
      <c r="H9" s="464"/>
      <c r="I9" s="467" t="s">
        <v>13</v>
      </c>
      <c r="J9" s="467"/>
      <c r="K9" s="467"/>
      <c r="L9" s="467"/>
      <c r="M9" s="467" t="s">
        <v>14</v>
      </c>
      <c r="N9" s="467"/>
      <c r="O9" s="467"/>
      <c r="P9" s="467"/>
      <c r="Q9" s="467" t="s">
        <v>15</v>
      </c>
      <c r="R9" s="467"/>
      <c r="S9" s="467"/>
      <c r="T9" s="467"/>
      <c r="U9" s="467" t="s">
        <v>16</v>
      </c>
      <c r="V9" s="467"/>
      <c r="W9" s="467"/>
      <c r="X9" s="467"/>
      <c r="Y9" s="464" t="s">
        <v>114</v>
      </c>
      <c r="Z9" s="464"/>
    </row>
    <row r="10" spans="1:26" x14ac:dyDescent="0.25">
      <c r="B10" s="464"/>
      <c r="C10" s="464"/>
      <c r="D10" s="466"/>
      <c r="E10" s="467"/>
      <c r="F10" s="464"/>
      <c r="G10" s="469"/>
      <c r="H10" s="464"/>
      <c r="I10" s="464" t="s">
        <v>17</v>
      </c>
      <c r="J10" s="464"/>
      <c r="K10" s="464"/>
      <c r="L10" s="52"/>
      <c r="M10" s="464" t="s">
        <v>17</v>
      </c>
      <c r="N10" s="464"/>
      <c r="O10" s="464"/>
      <c r="P10" s="52"/>
      <c r="Q10" s="464" t="s">
        <v>17</v>
      </c>
      <c r="R10" s="464"/>
      <c r="S10" s="464"/>
      <c r="T10" s="52"/>
      <c r="U10" s="464" t="s">
        <v>17</v>
      </c>
      <c r="V10" s="464"/>
      <c r="W10" s="464"/>
      <c r="X10" s="52"/>
      <c r="Y10" s="464" t="s">
        <v>34</v>
      </c>
      <c r="Z10" s="478" t="s">
        <v>18</v>
      </c>
    </row>
    <row r="11" spans="1:26" x14ac:dyDescent="0.25">
      <c r="B11" s="464"/>
      <c r="C11" s="464"/>
      <c r="D11" s="466"/>
      <c r="E11" s="467"/>
      <c r="F11" s="464"/>
      <c r="G11" s="469"/>
      <c r="H11" s="464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64"/>
      <c r="Z11" s="478"/>
    </row>
    <row r="12" spans="1:26" x14ac:dyDescent="0.25">
      <c r="B12" s="29"/>
      <c r="C12" s="236" t="s">
        <v>63</v>
      </c>
      <c r="D12" s="37" t="s">
        <v>119</v>
      </c>
      <c r="E12" s="430">
        <v>5</v>
      </c>
      <c r="F12" s="428">
        <v>17</v>
      </c>
      <c r="G12" s="51">
        <f>I12+J12+K12+M12+N12+O12+Q12+R12+S12+U12+V12+W12</f>
        <v>17</v>
      </c>
      <c r="H12" s="257" t="s">
        <v>50</v>
      </c>
      <c r="I12" s="428"/>
      <c r="J12" s="428"/>
      <c r="K12" s="430"/>
      <c r="L12" s="41">
        <f>SUM(I12:K12)*100/G12</f>
        <v>0</v>
      </c>
      <c r="M12" s="428"/>
      <c r="N12" s="428"/>
      <c r="O12" s="430">
        <v>1</v>
      </c>
      <c r="P12" s="41">
        <f>SUM(M12:O12)*100/G12</f>
        <v>5.882352941176471</v>
      </c>
      <c r="Q12" s="428"/>
      <c r="R12" s="428">
        <v>3</v>
      </c>
      <c r="S12" s="430">
        <v>4</v>
      </c>
      <c r="T12" s="41">
        <f>SUM(Q12:S12)*100/G12</f>
        <v>41.176470588235297</v>
      </c>
      <c r="U12" s="428">
        <v>9</v>
      </c>
      <c r="V12" s="428"/>
      <c r="W12" s="430"/>
      <c r="X12" s="43">
        <f>SUM(U12:W12)*100/G12</f>
        <v>52.941176470588232</v>
      </c>
      <c r="Y12" s="196">
        <f>((1*I12)+(2*J12)+(3*K12)+(4*M12)+(5*N12)+(6*O12)+(7*Q12)+(8*R12)+(9*S12)+(10*U12)+(11*V12)+(12*W12))/G12</f>
        <v>9.1764705882352935</v>
      </c>
      <c r="Z12" s="197">
        <f>T12+X12</f>
        <v>94.117647058823536</v>
      </c>
    </row>
    <row r="13" spans="1:26" x14ac:dyDescent="0.25">
      <c r="B13" s="29"/>
      <c r="C13" s="236" t="s">
        <v>63</v>
      </c>
      <c r="D13" s="37" t="s">
        <v>109</v>
      </c>
      <c r="E13" s="282">
        <v>5</v>
      </c>
      <c r="F13" s="280">
        <v>23</v>
      </c>
      <c r="G13" s="51">
        <f>I13+J13+K13+M13+N13+O13+Q13+R13+S13+U13+V13+W13</f>
        <v>23</v>
      </c>
      <c r="H13" s="257" t="s">
        <v>50</v>
      </c>
      <c r="I13" s="280"/>
      <c r="J13" s="280"/>
      <c r="K13" s="282"/>
      <c r="L13" s="41">
        <f>SUM(I13:K13)*100/G13</f>
        <v>0</v>
      </c>
      <c r="M13" s="280"/>
      <c r="N13" s="280"/>
      <c r="O13" s="282">
        <v>1</v>
      </c>
      <c r="P13" s="41">
        <f>SUM(M13:O13)*100/G13</f>
        <v>4.3478260869565215</v>
      </c>
      <c r="Q13" s="280">
        <v>4</v>
      </c>
      <c r="R13" s="280">
        <v>2</v>
      </c>
      <c r="S13" s="282">
        <v>3</v>
      </c>
      <c r="T13" s="41">
        <f>SUM(Q13:S13)*100/G13</f>
        <v>39.130434782608695</v>
      </c>
      <c r="U13" s="280">
        <v>13</v>
      </c>
      <c r="V13" s="280"/>
      <c r="W13" s="282"/>
      <c r="X13" s="43">
        <f>SUM(U13:W13)*100/G13</f>
        <v>56.521739130434781</v>
      </c>
      <c r="Y13" s="196">
        <f>((1*I13)+(2*J13)+(3*K13)+(4*M13)+(5*N13)+(6*O13)+(7*Q13)+(8*R13)+(9*S13)+(10*U13)+(11*V13)+(12*W13))/G13</f>
        <v>9</v>
      </c>
      <c r="Z13" s="197">
        <f>T13+X13</f>
        <v>95.65217391304347</v>
      </c>
    </row>
    <row r="14" spans="1:26" x14ac:dyDescent="0.25">
      <c r="B14" s="29"/>
      <c r="C14" s="236" t="s">
        <v>63</v>
      </c>
      <c r="D14" s="37" t="s">
        <v>119</v>
      </c>
      <c r="E14" s="430">
        <v>6</v>
      </c>
      <c r="F14" s="428">
        <v>21</v>
      </c>
      <c r="G14" s="51">
        <f>I14+J14+K14+M14+N14+O14+Q14+R14+S14+U14+V14+W14</f>
        <v>21</v>
      </c>
      <c r="H14" s="257" t="s">
        <v>50</v>
      </c>
      <c r="I14" s="428"/>
      <c r="J14" s="428"/>
      <c r="K14" s="430"/>
      <c r="L14" s="41">
        <f>SUM(I14:K14)*100/G14</f>
        <v>0</v>
      </c>
      <c r="M14" s="428"/>
      <c r="N14" s="428"/>
      <c r="O14" s="430"/>
      <c r="P14" s="41">
        <f>SUM(M14:O14)*100/G14</f>
        <v>0</v>
      </c>
      <c r="Q14" s="428"/>
      <c r="R14" s="428">
        <v>4</v>
      </c>
      <c r="S14" s="430">
        <v>6</v>
      </c>
      <c r="T14" s="41">
        <f>SUM(Q14:S14)*100/G14</f>
        <v>47.61904761904762</v>
      </c>
      <c r="U14" s="428">
        <v>11</v>
      </c>
      <c r="V14" s="428"/>
      <c r="W14" s="430"/>
      <c r="X14" s="43">
        <f>SUM(U14:W14)*100/G14</f>
        <v>52.38095238095238</v>
      </c>
      <c r="Y14" s="196">
        <f>((1*I14)+(2*J14)+(3*K14)+(4*M14)+(5*N14)+(6*O14)+(7*Q14)+(8*R14)+(9*S14)+(10*U14)+(11*V14)+(12*W14))/G14</f>
        <v>9.3333333333333339</v>
      </c>
      <c r="Z14" s="197">
        <f>T14+X14</f>
        <v>100</v>
      </c>
    </row>
    <row r="15" spans="1:26" x14ac:dyDescent="0.25">
      <c r="B15" s="29"/>
      <c r="C15" s="236"/>
      <c r="D15" s="37"/>
      <c r="E15" s="430"/>
      <c r="F15" s="428"/>
      <c r="G15" s="51"/>
      <c r="H15" s="257"/>
      <c r="I15" s="428"/>
      <c r="J15" s="428"/>
      <c r="K15" s="430"/>
      <c r="L15" s="41"/>
      <c r="M15" s="428"/>
      <c r="N15" s="428"/>
      <c r="O15" s="430"/>
      <c r="P15" s="41"/>
      <c r="Q15" s="428"/>
      <c r="R15" s="428"/>
      <c r="S15" s="430"/>
      <c r="T15" s="41"/>
      <c r="U15" s="428"/>
      <c r="V15" s="428"/>
      <c r="W15" s="430"/>
      <c r="X15" s="43"/>
      <c r="Y15" s="81">
        <f>Y14-Y13</f>
        <v>0.33333333333333393</v>
      </c>
      <c r="Z15" s="81">
        <f>Z14-Z13</f>
        <v>4.3478260869565304</v>
      </c>
    </row>
    <row r="16" spans="1:26" x14ac:dyDescent="0.25">
      <c r="B16" s="29"/>
      <c r="C16" s="236" t="s">
        <v>63</v>
      </c>
      <c r="D16" s="195" t="s">
        <v>105</v>
      </c>
      <c r="E16" s="194">
        <v>5</v>
      </c>
      <c r="F16" s="206">
        <v>10</v>
      </c>
      <c r="G16" s="51">
        <f>I16+J16+K16+M16+N16+O16+Q16+R16+S16+U16+V16+W16</f>
        <v>10</v>
      </c>
      <c r="H16" s="257" t="s">
        <v>50</v>
      </c>
      <c r="I16" s="206"/>
      <c r="J16" s="206"/>
      <c r="K16" s="205"/>
      <c r="L16" s="41">
        <f>SUM(I16:K16)*100/G16</f>
        <v>0</v>
      </c>
      <c r="M16" s="207"/>
      <c r="N16" s="207"/>
      <c r="O16" s="28"/>
      <c r="P16" s="41">
        <f>SUM(M16:O16)*100/G16</f>
        <v>0</v>
      </c>
      <c r="Q16" s="207"/>
      <c r="R16" s="207">
        <v>1</v>
      </c>
      <c r="S16" s="28">
        <v>1</v>
      </c>
      <c r="T16" s="41">
        <f>SUM(Q16:S16)*100/G16</f>
        <v>20</v>
      </c>
      <c r="U16" s="207">
        <v>6</v>
      </c>
      <c r="V16" s="207">
        <v>2</v>
      </c>
      <c r="W16" s="28"/>
      <c r="X16" s="43">
        <f>SUM(U16:W16)*100/G16</f>
        <v>80</v>
      </c>
      <c r="Y16" s="196">
        <f>((1*I16)+(2*J16)+(3*K16)+(4*M16)+(5*N16)+(6*O16)+(7*Q16)+(8*R16)+(9*S16)+(10*U16)+(11*V16)+(12*W16))/G16</f>
        <v>9.9</v>
      </c>
      <c r="Z16" s="197">
        <f>T16+X16</f>
        <v>100</v>
      </c>
    </row>
    <row r="17" spans="2:26" x14ac:dyDescent="0.25">
      <c r="B17" s="29"/>
      <c r="C17" s="290" t="s">
        <v>55</v>
      </c>
      <c r="D17" s="195" t="s">
        <v>109</v>
      </c>
      <c r="E17" s="194">
        <v>6</v>
      </c>
      <c r="F17" s="280">
        <v>10</v>
      </c>
      <c r="G17" s="51">
        <f>I17+J17+K17+M17+N17+O17+Q17+R17+S17+U17+V17+W17</f>
        <v>10</v>
      </c>
      <c r="H17" s="257" t="s">
        <v>50</v>
      </c>
      <c r="I17" s="29"/>
      <c r="J17" s="29"/>
      <c r="K17" s="286"/>
      <c r="L17" s="41">
        <f>SUM(I17:K17)*100/G17</f>
        <v>0</v>
      </c>
      <c r="M17" s="289"/>
      <c r="N17" s="289"/>
      <c r="O17" s="30"/>
      <c r="P17" s="41">
        <f>SUM(M17:O17)*100/G17</f>
        <v>0</v>
      </c>
      <c r="Q17" s="289"/>
      <c r="R17" s="289">
        <v>1</v>
      </c>
      <c r="S17" s="30">
        <v>3</v>
      </c>
      <c r="T17" s="41">
        <f>SUM(Q17:S17)*100/G17</f>
        <v>40</v>
      </c>
      <c r="U17" s="289">
        <v>6</v>
      </c>
      <c r="V17" s="289"/>
      <c r="W17" s="30"/>
      <c r="X17" s="43">
        <f>SUM(U17:W17)*100/G17</f>
        <v>60</v>
      </c>
      <c r="Y17" s="196">
        <f>((1*I17)+(2*J17)+(3*K17)+(4*M17)+(5*N17)+(6*O17)+(7*Q17)+(8*R17)+(9*S17)+(10*U17)+(11*V17)+(12*W17))/G17</f>
        <v>9.5</v>
      </c>
      <c r="Z17" s="197">
        <f>T17+X17</f>
        <v>100</v>
      </c>
    </row>
    <row r="18" spans="2:26" x14ac:dyDescent="0.25">
      <c r="B18" s="29"/>
      <c r="C18" s="435" t="s">
        <v>63</v>
      </c>
      <c r="D18" s="195" t="s">
        <v>119</v>
      </c>
      <c r="E18" s="194">
        <v>7</v>
      </c>
      <c r="F18" s="428">
        <v>10</v>
      </c>
      <c r="G18" s="51">
        <f>I18+J18+K18+M18+N18+O18+Q18+R18+S18+U18+V18+W18</f>
        <v>10</v>
      </c>
      <c r="H18" s="257" t="s">
        <v>50</v>
      </c>
      <c r="I18" s="29"/>
      <c r="J18" s="29"/>
      <c r="K18" s="286"/>
      <c r="L18" s="41">
        <f>SUM(I18:K18)*100/G18</f>
        <v>0</v>
      </c>
      <c r="M18" s="289"/>
      <c r="N18" s="289"/>
      <c r="O18" s="30"/>
      <c r="P18" s="41">
        <f>SUM(M18:O18)*100/G18</f>
        <v>0</v>
      </c>
      <c r="Q18" s="289">
        <v>1</v>
      </c>
      <c r="R18" s="289"/>
      <c r="S18" s="30">
        <v>5</v>
      </c>
      <c r="T18" s="41">
        <f>SUM(Q18:S18)*100/G18</f>
        <v>60</v>
      </c>
      <c r="U18" s="289">
        <v>4</v>
      </c>
      <c r="V18" s="289"/>
      <c r="W18" s="30"/>
      <c r="X18" s="43">
        <f>SUM(U18:W18)*100/G18</f>
        <v>40</v>
      </c>
      <c r="Y18" s="196">
        <f>((1*I18)+(2*J18)+(3*K18)+(4*M18)+(5*N18)+(6*O18)+(7*Q18)+(8*R18)+(9*S18)+(10*U18)+(11*V18)+(12*W18))/G18</f>
        <v>9.1999999999999993</v>
      </c>
      <c r="Z18" s="197">
        <f>T18+X18</f>
        <v>100</v>
      </c>
    </row>
    <row r="19" spans="2:26" x14ac:dyDescent="0.25">
      <c r="B19" s="29"/>
      <c r="C19" s="236"/>
      <c r="D19" s="195"/>
      <c r="E19" s="194"/>
      <c r="F19" s="280"/>
      <c r="G19" s="51"/>
      <c r="H19" s="257"/>
      <c r="I19" s="29"/>
      <c r="J19" s="29"/>
      <c r="K19" s="286"/>
      <c r="L19" s="41"/>
      <c r="M19" s="289"/>
      <c r="N19" s="289"/>
      <c r="O19" s="30"/>
      <c r="P19" s="41"/>
      <c r="Q19" s="289"/>
      <c r="R19" s="289"/>
      <c r="S19" s="30"/>
      <c r="T19" s="41"/>
      <c r="U19" s="289"/>
      <c r="V19" s="289"/>
      <c r="W19" s="30"/>
      <c r="X19" s="43"/>
      <c r="Y19" s="81">
        <f>Y18-Y17</f>
        <v>-0.30000000000000071</v>
      </c>
      <c r="Z19" s="81">
        <f>Z18-Z17</f>
        <v>0</v>
      </c>
    </row>
    <row r="20" spans="2:26" x14ac:dyDescent="0.25">
      <c r="B20" s="29"/>
      <c r="C20" s="236" t="s">
        <v>63</v>
      </c>
      <c r="D20" s="237" t="s">
        <v>99</v>
      </c>
      <c r="E20" s="215">
        <v>5</v>
      </c>
      <c r="F20" s="226">
        <v>16</v>
      </c>
      <c r="G20" s="238">
        <f>I20+J20+K20+M20+N20+O20+Q20+R20+S20+U20+V20+W20</f>
        <v>16</v>
      </c>
      <c r="H20" s="236" t="s">
        <v>50</v>
      </c>
      <c r="I20" s="237"/>
      <c r="J20" s="237"/>
      <c r="K20" s="239"/>
      <c r="L20" s="234">
        <f>SUM(I20:K20)*100/F20</f>
        <v>0</v>
      </c>
      <c r="M20" s="237"/>
      <c r="N20" s="237"/>
      <c r="O20" s="239"/>
      <c r="P20" s="234">
        <f>SUM(M20:O20)*100/F20</f>
        <v>0</v>
      </c>
      <c r="Q20" s="237">
        <v>1</v>
      </c>
      <c r="R20" s="237">
        <v>3</v>
      </c>
      <c r="S20" s="239">
        <v>5</v>
      </c>
      <c r="T20" s="234">
        <f>SUM(Q20:S20)*100/F20</f>
        <v>56.25</v>
      </c>
      <c r="U20" s="237">
        <v>7</v>
      </c>
      <c r="V20" s="237"/>
      <c r="W20" s="183"/>
      <c r="X20" s="144">
        <f>SUM(U20:W20)*100/F20</f>
        <v>43.75</v>
      </c>
      <c r="Y20" s="144">
        <f>(($I$11*I20)+($J$11*J20)+($K$11*K20)+($M$11*M20)+($N$11*N20)+($O$11*O20)+($Q$11*Q20)+($R$11*R20)+($S$11*S20)+($U$11*U20)+($V$11*V20)+($W$11*W20))/F20</f>
        <v>9.125</v>
      </c>
      <c r="Z20" s="145">
        <f>T20+X20</f>
        <v>100</v>
      </c>
    </row>
    <row r="21" spans="2:26" x14ac:dyDescent="0.25">
      <c r="B21" s="29"/>
      <c r="C21" s="277" t="s">
        <v>55</v>
      </c>
      <c r="D21" s="195" t="s">
        <v>105</v>
      </c>
      <c r="E21" s="194">
        <v>6</v>
      </c>
      <c r="F21" s="206">
        <v>17</v>
      </c>
      <c r="G21" s="238">
        <f>I21+J21+K21+M21+N21+O21+Q21+R21+S21+U21+V21+W21</f>
        <v>17</v>
      </c>
      <c r="H21" s="257" t="s">
        <v>50</v>
      </c>
      <c r="I21" s="206"/>
      <c r="J21" s="206"/>
      <c r="K21" s="205"/>
      <c r="L21" s="234">
        <f>SUM(I21:K21)*100/F21</f>
        <v>0</v>
      </c>
      <c r="M21" s="207"/>
      <c r="N21" s="207"/>
      <c r="O21" s="28"/>
      <c r="P21" s="234">
        <f>SUM(M21:O21)*100/F21</f>
        <v>0</v>
      </c>
      <c r="Q21" s="207"/>
      <c r="R21" s="207">
        <v>1</v>
      </c>
      <c r="S21" s="28">
        <v>1</v>
      </c>
      <c r="T21" s="234">
        <f>SUM(Q21:S21)*100/F21</f>
        <v>11.764705882352942</v>
      </c>
      <c r="U21" s="207">
        <v>15</v>
      </c>
      <c r="V21" s="207"/>
      <c r="W21" s="28"/>
      <c r="X21" s="144">
        <f>SUM(U21:W21)*100/F21</f>
        <v>88.235294117647058</v>
      </c>
      <c r="Y21" s="144">
        <f>(($I$11*I21)+($J$11*J21)+($K$11*K21)+($M$11*M21)+($N$11*N21)+($O$11*O21)+($Q$11*Q21)+($R$11*R21)+($S$11*S21)+($U$11*U21)+($V$11*V21)+($W$11*W21))/F21</f>
        <v>9.8235294117647065</v>
      </c>
      <c r="Z21" s="145">
        <f>T21+X21</f>
        <v>100</v>
      </c>
    </row>
    <row r="22" spans="2:26" x14ac:dyDescent="0.25">
      <c r="B22" s="29"/>
      <c r="C22" s="277" t="s">
        <v>55</v>
      </c>
      <c r="D22" s="195" t="s">
        <v>109</v>
      </c>
      <c r="E22" s="194">
        <v>7</v>
      </c>
      <c r="F22" s="291">
        <v>17</v>
      </c>
      <c r="G22" s="238">
        <f>I22+J22+K22+M22+N22+O22+Q22+R22+S22+U22+V22+W22</f>
        <v>17</v>
      </c>
      <c r="H22" s="257" t="s">
        <v>50</v>
      </c>
      <c r="I22" s="29"/>
      <c r="J22" s="29"/>
      <c r="K22" s="286"/>
      <c r="L22" s="234">
        <f>SUM(I22:K22)*100/F22</f>
        <v>0</v>
      </c>
      <c r="M22" s="289"/>
      <c r="N22" s="289">
        <v>1</v>
      </c>
      <c r="O22" s="30">
        <v>3</v>
      </c>
      <c r="P22" s="234">
        <f>SUM(M22:O22)*100/F22</f>
        <v>23.529411764705884</v>
      </c>
      <c r="Q22" s="289"/>
      <c r="R22" s="289">
        <v>5</v>
      </c>
      <c r="S22" s="30">
        <v>1</v>
      </c>
      <c r="T22" s="234">
        <f>SUM(Q22:S22)*100/F22</f>
        <v>35.294117647058826</v>
      </c>
      <c r="U22" s="289">
        <v>7</v>
      </c>
      <c r="V22" s="289"/>
      <c r="W22" s="30"/>
      <c r="X22" s="144">
        <f>SUM(U22:W22)*100/F22</f>
        <v>41.176470588235297</v>
      </c>
      <c r="Y22" s="144">
        <f>(($I$11*I22)+($J$11*J22)+($K$11*K22)+($M$11*M22)+($N$11*N22)+($O$11*O22)+($Q$11*Q22)+($R$11*R22)+($S$11*S22)+($U$11*U22)+($V$11*V22)+($W$11*W22))/F22</f>
        <v>8.3529411764705888</v>
      </c>
      <c r="Z22" s="145">
        <f>T22+X22</f>
        <v>76.470588235294116</v>
      </c>
    </row>
    <row r="23" spans="2:26" x14ac:dyDescent="0.25">
      <c r="B23" s="29"/>
      <c r="C23" s="436" t="s">
        <v>63</v>
      </c>
      <c r="D23" s="195" t="s">
        <v>119</v>
      </c>
      <c r="E23" s="194">
        <v>8</v>
      </c>
      <c r="F23" s="428">
        <v>18</v>
      </c>
      <c r="G23" s="238">
        <f>I23+J23+K23+M23+N23+O23+Q23+R23+S23+U23+V23+W23</f>
        <v>18</v>
      </c>
      <c r="H23" s="257" t="s">
        <v>50</v>
      </c>
      <c r="I23" s="29"/>
      <c r="J23" s="29">
        <v>1</v>
      </c>
      <c r="K23" s="286"/>
      <c r="L23" s="234">
        <f>SUM(I23:K23)*100/F23</f>
        <v>5.5555555555555554</v>
      </c>
      <c r="M23" s="289"/>
      <c r="N23" s="289"/>
      <c r="O23" s="30"/>
      <c r="P23" s="234">
        <f>SUM(M23:O23)*100/F23</f>
        <v>0</v>
      </c>
      <c r="Q23" s="289">
        <v>6</v>
      </c>
      <c r="R23" s="289">
        <v>5</v>
      </c>
      <c r="S23" s="30">
        <v>2</v>
      </c>
      <c r="T23" s="234">
        <f>SUM(Q23:S23)*100/F23</f>
        <v>72.222222222222229</v>
      </c>
      <c r="U23" s="289">
        <v>4</v>
      </c>
      <c r="V23" s="289"/>
      <c r="W23" s="30"/>
      <c r="X23" s="144">
        <f>SUM(U23:W23)*100/F23</f>
        <v>22.222222222222221</v>
      </c>
      <c r="Y23" s="144">
        <f>(($I$11*I23)+($J$11*J23)+($K$11*K23)+($M$11*M23)+($N$11*N23)+($O$11*O23)+($Q$11*Q23)+($R$11*R23)+($S$11*S23)+($U$11*U23)+($V$11*V23)+($W$11*W23))/F23</f>
        <v>7.8888888888888893</v>
      </c>
      <c r="Z23" s="145">
        <f>T23+X23</f>
        <v>94.444444444444457</v>
      </c>
    </row>
    <row r="24" spans="2:26" x14ac:dyDescent="0.25">
      <c r="B24" s="29"/>
      <c r="C24" s="258"/>
      <c r="D24" s="241"/>
      <c r="E24" s="220"/>
      <c r="F24" s="228"/>
      <c r="G24" s="238"/>
      <c r="H24" s="258"/>
      <c r="I24" s="241"/>
      <c r="J24" s="241"/>
      <c r="K24" s="244"/>
      <c r="L24" s="235"/>
      <c r="M24" s="241"/>
      <c r="N24" s="241"/>
      <c r="O24" s="244"/>
      <c r="P24" s="235"/>
      <c r="Q24" s="241"/>
      <c r="R24" s="241"/>
      <c r="S24" s="244"/>
      <c r="T24" s="235"/>
      <c r="U24" s="241"/>
      <c r="V24" s="241"/>
      <c r="W24" s="30"/>
      <c r="X24" s="43"/>
      <c r="Y24" s="81">
        <f>Y23-Y22</f>
        <v>-0.46405228758169947</v>
      </c>
      <c r="Z24" s="81">
        <f>Z23-Z22</f>
        <v>17.973856209150341</v>
      </c>
    </row>
    <row r="25" spans="2:26" ht="14.25" customHeight="1" x14ac:dyDescent="0.25">
      <c r="B25" s="89"/>
      <c r="C25" s="240" t="s">
        <v>55</v>
      </c>
      <c r="D25" s="241" t="s">
        <v>20</v>
      </c>
      <c r="E25" s="242">
        <v>5</v>
      </c>
      <c r="F25" s="243">
        <v>14</v>
      </c>
      <c r="G25" s="238">
        <f>I31+J31+K31+M31+N31+O31+Q31+R31+S31+U31+V31+W31</f>
        <v>15</v>
      </c>
      <c r="H25" s="240" t="s">
        <v>50</v>
      </c>
      <c r="I25" s="241"/>
      <c r="J25" s="241"/>
      <c r="K25" s="244"/>
      <c r="L25" s="235">
        <f>SUM(I25:K25)*100/F25</f>
        <v>0</v>
      </c>
      <c r="M25" s="241"/>
      <c r="N25" s="241"/>
      <c r="O25" s="244"/>
      <c r="P25" s="235">
        <f>SUM(M25:O25)*100/F25</f>
        <v>0</v>
      </c>
      <c r="Q25" s="241"/>
      <c r="R25" s="241">
        <v>4</v>
      </c>
      <c r="S25" s="244">
        <v>8</v>
      </c>
      <c r="T25" s="235">
        <f>SUM(Q25:S25)*100/F25</f>
        <v>85.714285714285708</v>
      </c>
      <c r="U25" s="241">
        <v>2</v>
      </c>
      <c r="V25" s="241"/>
      <c r="W25" s="30"/>
      <c r="X25" s="43">
        <f>SUM(U25:W25)*100/F25</f>
        <v>14.285714285714286</v>
      </c>
      <c r="Y25" s="43">
        <f>(($I$11*I25)+($J$11*J25)+($K$11*K25)+($M$11*M25)+($N$11*N25)+($O$11*O25)+($Q$11*Q25)+($R$11*R25)+($S$11*S25)+($U$11*U25)+($V$11*V25)+($W$11*W25))/F25</f>
        <v>8.8571428571428577</v>
      </c>
      <c r="Z25" s="44">
        <f>T25+X25</f>
        <v>100</v>
      </c>
    </row>
    <row r="26" spans="2:26" ht="14.25" customHeight="1" x14ac:dyDescent="0.25">
      <c r="B26" s="89"/>
      <c r="C26" s="236" t="s">
        <v>55</v>
      </c>
      <c r="D26" s="237" t="s">
        <v>99</v>
      </c>
      <c r="E26" s="215">
        <v>6</v>
      </c>
      <c r="F26" s="226">
        <v>14</v>
      </c>
      <c r="G26" s="238">
        <v>14</v>
      </c>
      <c r="H26" s="236" t="s">
        <v>50</v>
      </c>
      <c r="I26" s="237"/>
      <c r="J26" s="237">
        <v>1</v>
      </c>
      <c r="K26" s="239"/>
      <c r="L26" s="234">
        <f>SUM(I26:K26)*100/F26</f>
        <v>7.1428571428571432</v>
      </c>
      <c r="M26" s="237"/>
      <c r="N26" s="237"/>
      <c r="O26" s="239"/>
      <c r="P26" s="234">
        <f>SUM(M26:O26)*100/F26</f>
        <v>0</v>
      </c>
      <c r="Q26" s="237">
        <v>2</v>
      </c>
      <c r="R26" s="237"/>
      <c r="S26" s="239">
        <v>6</v>
      </c>
      <c r="T26" s="234">
        <f>SUM(Q26:S26)*100/F26</f>
        <v>57.142857142857146</v>
      </c>
      <c r="U26" s="237">
        <v>5</v>
      </c>
      <c r="V26" s="237"/>
      <c r="W26" s="183"/>
      <c r="X26" s="144">
        <f>SUM(U26:W26)*100/F26</f>
        <v>35.714285714285715</v>
      </c>
      <c r="Y26" s="144">
        <f>(($I$11*I26)+($J$11*J26)+($K$11*K26)+($M$11*M26)+($N$11*N26)+($O$11*O26)+($Q$11*Q26)+($R$11*R26)+($S$11*S26)+($U$11*U26)+($V$11*V26)+($W$11*W26))/F26</f>
        <v>8.5714285714285712</v>
      </c>
      <c r="Z26" s="145">
        <f>T26+X26</f>
        <v>92.857142857142861</v>
      </c>
    </row>
    <row r="27" spans="2:26" ht="14.25" customHeight="1" x14ac:dyDescent="0.25">
      <c r="B27" s="29"/>
      <c r="C27" s="236" t="s">
        <v>55</v>
      </c>
      <c r="D27" s="195" t="s">
        <v>105</v>
      </c>
      <c r="E27" s="194">
        <v>7</v>
      </c>
      <c r="F27" s="206">
        <v>14</v>
      </c>
      <c r="G27" s="51">
        <f>I27+J27+K27+M27+N27+O27+Q27+R27+S27+U27+V27+W27</f>
        <v>14</v>
      </c>
      <c r="H27" s="257" t="s">
        <v>50</v>
      </c>
      <c r="I27" s="206"/>
      <c r="J27" s="206"/>
      <c r="K27" s="205"/>
      <c r="L27" s="41">
        <f>SUM(I27:K27)*100/G27</f>
        <v>0</v>
      </c>
      <c r="M27" s="207"/>
      <c r="N27" s="207">
        <v>2</v>
      </c>
      <c r="O27" s="28"/>
      <c r="P27" s="41">
        <f>SUM(M27:O27)*100/G27</f>
        <v>14.285714285714286</v>
      </c>
      <c r="Q27" s="207">
        <v>3</v>
      </c>
      <c r="R27" s="207">
        <v>2</v>
      </c>
      <c r="S27" s="28">
        <v>5</v>
      </c>
      <c r="T27" s="41">
        <f>SUM(Q27:S27)*100/G27</f>
        <v>71.428571428571431</v>
      </c>
      <c r="U27" s="207">
        <v>2</v>
      </c>
      <c r="V27" s="207"/>
      <c r="W27" s="28"/>
      <c r="X27" s="43">
        <f>SUM(U27:W27)*100/G26</f>
        <v>14.285714285714286</v>
      </c>
      <c r="Y27" s="196">
        <f>((1*I27)+(2*J27)+(3*K27)+(4*M27)+(5*N27)+(6*O27)+(7*Q27)+(8*R27)+(9*S27)+(10*U27)+(11*V27)+(12*W27))/G27</f>
        <v>8</v>
      </c>
      <c r="Z27" s="197">
        <f>T27+X27</f>
        <v>85.714285714285722</v>
      </c>
    </row>
    <row r="28" spans="2:26" ht="14.25" customHeight="1" x14ac:dyDescent="0.25">
      <c r="B28" s="29"/>
      <c r="C28" s="236" t="s">
        <v>55</v>
      </c>
      <c r="D28" s="195" t="s">
        <v>109</v>
      </c>
      <c r="E28" s="194">
        <v>8</v>
      </c>
      <c r="F28" s="280">
        <v>15</v>
      </c>
      <c r="G28" s="51">
        <f>I28+J28+K28+M28+N28+O28+Q28+R28+S28+U28+V28+W28</f>
        <v>15</v>
      </c>
      <c r="H28" s="257" t="s">
        <v>50</v>
      </c>
      <c r="I28" s="29"/>
      <c r="J28" s="29"/>
      <c r="K28" s="286">
        <v>1</v>
      </c>
      <c r="L28" s="41">
        <f>SUM(I28:K28)*100/G28</f>
        <v>6.666666666666667</v>
      </c>
      <c r="M28" s="289">
        <v>3</v>
      </c>
      <c r="N28" s="289">
        <v>1</v>
      </c>
      <c r="O28" s="30"/>
      <c r="P28" s="41">
        <f>SUM(M28:O28)*100/G28</f>
        <v>26.666666666666668</v>
      </c>
      <c r="Q28" s="289">
        <v>1</v>
      </c>
      <c r="R28" s="289">
        <v>3</v>
      </c>
      <c r="S28" s="30">
        <v>6</v>
      </c>
      <c r="T28" s="41">
        <f>SUM(Q28:S28)*100/G28</f>
        <v>66.666666666666671</v>
      </c>
      <c r="U28" s="289"/>
      <c r="V28" s="289"/>
      <c r="W28" s="30"/>
      <c r="X28" s="43">
        <f>SUM(U28:W28)*100/G27</f>
        <v>0</v>
      </c>
      <c r="Y28" s="196">
        <f>((1*I28)+(2*J28)+(3*K28)+(4*M28)+(5*N28)+(6*O28)+(7*Q28)+(8*R28)+(9*S28)+(10*U28)+(11*V28)+(12*W28))/G28</f>
        <v>7</v>
      </c>
      <c r="Z28" s="197">
        <f>T28+X28</f>
        <v>66.666666666666671</v>
      </c>
    </row>
    <row r="29" spans="2:26" ht="14.25" customHeight="1" x14ac:dyDescent="0.25">
      <c r="B29" s="29"/>
      <c r="C29" s="236" t="s">
        <v>55</v>
      </c>
      <c r="D29" s="195" t="s">
        <v>119</v>
      </c>
      <c r="E29" s="194">
        <v>9</v>
      </c>
      <c r="F29" s="428">
        <v>15</v>
      </c>
      <c r="G29" s="51">
        <f>I29+J29+K29+M29+N29+O29+Q29+R29+S29+U29+V29+W29</f>
        <v>15</v>
      </c>
      <c r="H29" s="257" t="s">
        <v>50</v>
      </c>
      <c r="I29" s="29"/>
      <c r="J29" s="29">
        <v>1</v>
      </c>
      <c r="K29" s="286">
        <v>2</v>
      </c>
      <c r="L29" s="41">
        <f>SUM(I29:K29)*100/G29</f>
        <v>20</v>
      </c>
      <c r="M29" s="289"/>
      <c r="N29" s="289">
        <v>1</v>
      </c>
      <c r="O29" s="30"/>
      <c r="P29" s="41">
        <f>SUM(M29:O29)*100/G29</f>
        <v>6.666666666666667</v>
      </c>
      <c r="Q29" s="289">
        <v>3</v>
      </c>
      <c r="R29" s="289">
        <v>4</v>
      </c>
      <c r="S29" s="30">
        <v>2</v>
      </c>
      <c r="T29" s="41">
        <f>SUM(Q29:S29)*100/G29</f>
        <v>60</v>
      </c>
      <c r="U29" s="289">
        <v>2</v>
      </c>
      <c r="V29" s="289"/>
      <c r="W29" s="30"/>
      <c r="X29" s="43">
        <f>SUM(U29:W29)*100/G28</f>
        <v>13.333333333333334</v>
      </c>
      <c r="Y29" s="196">
        <f>((1*I29)+(2*J29)+(3*K29)+(4*M29)+(5*N29)+(6*O29)+(7*Q29)+(8*R29)+(9*S29)+(10*U29)+(11*V29)+(12*W29))/G29</f>
        <v>6.9333333333333336</v>
      </c>
      <c r="Z29" s="197">
        <f>T29+X29</f>
        <v>73.333333333333329</v>
      </c>
    </row>
    <row r="30" spans="2:26" ht="14.25" customHeight="1" x14ac:dyDescent="0.25">
      <c r="B30" s="29"/>
      <c r="C30" s="240"/>
      <c r="D30" s="241"/>
      <c r="E30" s="220"/>
      <c r="F30" s="228"/>
      <c r="G30" s="241"/>
      <c r="H30" s="258"/>
      <c r="I30" s="241"/>
      <c r="J30" s="241"/>
      <c r="K30" s="244"/>
      <c r="L30" s="235"/>
      <c r="M30" s="241"/>
      <c r="N30" s="241"/>
      <c r="O30" s="244"/>
      <c r="P30" s="235"/>
      <c r="Q30" s="241"/>
      <c r="R30" s="241"/>
      <c r="S30" s="244"/>
      <c r="T30" s="235"/>
      <c r="U30" s="241"/>
      <c r="V30" s="241"/>
      <c r="W30" s="30"/>
      <c r="X30" s="43"/>
      <c r="Y30" s="81">
        <f>Y29-Y28</f>
        <v>-6.666666666666643E-2</v>
      </c>
      <c r="Z30" s="81">
        <f>Z29-Z28</f>
        <v>6.6666666666666572</v>
      </c>
    </row>
    <row r="31" spans="2:26" ht="14.25" customHeight="1" x14ac:dyDescent="0.25">
      <c r="B31" s="89"/>
      <c r="C31" s="246" t="s">
        <v>55</v>
      </c>
      <c r="D31" s="247" t="s">
        <v>89</v>
      </c>
      <c r="E31" s="248">
        <v>5</v>
      </c>
      <c r="F31" s="248">
        <v>15</v>
      </c>
      <c r="G31" s="238">
        <f t="shared" ref="G31:G108" si="0">I31+J31+K31+M31+N31+O31+Q31+R31+S31+U31+V31+W31</f>
        <v>15</v>
      </c>
      <c r="H31" s="249" t="s">
        <v>50</v>
      </c>
      <c r="I31" s="250"/>
      <c r="J31" s="250"/>
      <c r="K31" s="250"/>
      <c r="L31" s="251">
        <f>SUM(I31:K31)*100/G31</f>
        <v>0</v>
      </c>
      <c r="M31" s="250"/>
      <c r="N31" s="250"/>
      <c r="O31" s="250">
        <v>2</v>
      </c>
      <c r="P31" s="251">
        <f>SUM(M31:O31)*100/G31</f>
        <v>13.333333333333334</v>
      </c>
      <c r="Q31" s="250">
        <v>1</v>
      </c>
      <c r="R31" s="250">
        <v>1</v>
      </c>
      <c r="S31" s="250">
        <v>7</v>
      </c>
      <c r="T31" s="251">
        <f>SUM(Q31:S31)*100/G31</f>
        <v>60</v>
      </c>
      <c r="U31" s="250">
        <v>4</v>
      </c>
      <c r="V31" s="250"/>
      <c r="W31" s="75"/>
      <c r="X31" s="79">
        <f>SUM(U31:W31)*100/F31</f>
        <v>26.666666666666668</v>
      </c>
      <c r="Y31" s="79">
        <f>(($I$11*I31)+($J$11*J31)+($K$11*K31)+($M$11*M31)+($N$11*N31)+($O$11*O31)+($Q$11*Q31)+($R$11*R31)+($S$11*S31)+($U$11*U31)+($V$11*V31)+($W$11*W31))/F31</f>
        <v>8.6666666666666661</v>
      </c>
      <c r="Z31" s="80">
        <f t="shared" ref="Z31:Z36" si="1">T31+X31</f>
        <v>86.666666666666671</v>
      </c>
    </row>
    <row r="32" spans="2:26" ht="16.5" customHeight="1" x14ac:dyDescent="0.25">
      <c r="B32" s="29"/>
      <c r="C32" s="240" t="s">
        <v>55</v>
      </c>
      <c r="D32" s="241" t="s">
        <v>20</v>
      </c>
      <c r="E32" s="242">
        <v>6</v>
      </c>
      <c r="F32" s="243">
        <v>15</v>
      </c>
      <c r="G32" s="238">
        <f t="shared" si="0"/>
        <v>15</v>
      </c>
      <c r="H32" s="240" t="s">
        <v>50</v>
      </c>
      <c r="I32" s="241"/>
      <c r="J32" s="241"/>
      <c r="K32" s="244"/>
      <c r="L32" s="235">
        <f>SUM(I32:K32)*100/F32</f>
        <v>0</v>
      </c>
      <c r="M32" s="241"/>
      <c r="N32" s="241">
        <v>2</v>
      </c>
      <c r="O32" s="244">
        <v>1</v>
      </c>
      <c r="P32" s="235">
        <f>SUM(M32:O32)*100/F32</f>
        <v>20</v>
      </c>
      <c r="Q32" s="241">
        <v>4</v>
      </c>
      <c r="R32" s="241">
        <v>5</v>
      </c>
      <c r="S32" s="244">
        <v>1</v>
      </c>
      <c r="T32" s="235">
        <f>SUM(Q32:S32)*100/F32</f>
        <v>66.666666666666671</v>
      </c>
      <c r="U32" s="241">
        <v>2</v>
      </c>
      <c r="V32" s="241"/>
      <c r="W32" s="30"/>
      <c r="X32" s="43">
        <f>SUM(U32:W32)*100/F32</f>
        <v>13.333333333333334</v>
      </c>
      <c r="Y32" s="43">
        <f>(($I$11*I32)+($J$11*J32)+($K$11*K32)+($M$11*M32)+($N$11*N32)+($O$11*O32)+($Q$11*Q32)+($R$11*R32)+($S$11*S32)+($U$11*U32)+($V$11*V32)+($W$11*W32))/F32</f>
        <v>7.5333333333333332</v>
      </c>
      <c r="Z32" s="44">
        <f t="shared" si="1"/>
        <v>80</v>
      </c>
    </row>
    <row r="33" spans="2:26" ht="16.5" customHeight="1" x14ac:dyDescent="0.25">
      <c r="B33" s="29"/>
      <c r="C33" s="236" t="s">
        <v>55</v>
      </c>
      <c r="D33" s="237" t="s">
        <v>99</v>
      </c>
      <c r="E33" s="239">
        <v>7</v>
      </c>
      <c r="F33" s="226">
        <v>14</v>
      </c>
      <c r="G33" s="238">
        <f t="shared" si="0"/>
        <v>14</v>
      </c>
      <c r="H33" s="236" t="s">
        <v>50</v>
      </c>
      <c r="I33" s="237"/>
      <c r="J33" s="237"/>
      <c r="K33" s="239"/>
      <c r="L33" s="234">
        <f>SUM(I33:K33)*100/F33</f>
        <v>0</v>
      </c>
      <c r="M33" s="237"/>
      <c r="N33" s="237"/>
      <c r="O33" s="239">
        <v>2</v>
      </c>
      <c r="P33" s="234">
        <f>SUM(M33:O33)*100/F33</f>
        <v>14.285714285714286</v>
      </c>
      <c r="Q33" s="237"/>
      <c r="R33" s="237">
        <v>2</v>
      </c>
      <c r="S33" s="239">
        <v>6</v>
      </c>
      <c r="T33" s="234">
        <f>SUM(Q33:S33)*100/F33</f>
        <v>57.142857142857146</v>
      </c>
      <c r="U33" s="237">
        <v>4</v>
      </c>
      <c r="V33" s="237"/>
      <c r="W33" s="183"/>
      <c r="X33" s="144">
        <f>SUM(U33:W33)*100/F33</f>
        <v>28.571428571428573</v>
      </c>
      <c r="Y33" s="144">
        <f>(($I$11*I33)+($J$11*J33)+($K$11*K33)+($M$11*M33)+($N$11*N33)+($O$11*O33)+($Q$11*Q33)+($R$11*R33)+($S$11*S33)+($U$11*U33)+($V$11*V33)+($W$11*W33))/F33</f>
        <v>8.7142857142857135</v>
      </c>
      <c r="Z33" s="145">
        <f t="shared" si="1"/>
        <v>85.714285714285722</v>
      </c>
    </row>
    <row r="34" spans="2:26" ht="16.5" customHeight="1" x14ac:dyDescent="0.25">
      <c r="B34" s="29"/>
      <c r="C34" s="236" t="s">
        <v>55</v>
      </c>
      <c r="D34" s="195" t="s">
        <v>105</v>
      </c>
      <c r="E34" s="194">
        <v>8</v>
      </c>
      <c r="F34" s="206">
        <v>14</v>
      </c>
      <c r="G34" s="51">
        <f t="shared" si="0"/>
        <v>14</v>
      </c>
      <c r="H34" s="257" t="s">
        <v>50</v>
      </c>
      <c r="I34" s="206"/>
      <c r="J34" s="206"/>
      <c r="K34" s="205"/>
      <c r="L34" s="41">
        <f>SUM(I34:K34)*100/G34</f>
        <v>0</v>
      </c>
      <c r="M34" s="207">
        <v>1</v>
      </c>
      <c r="N34" s="207">
        <v>1</v>
      </c>
      <c r="O34" s="28">
        <v>2</v>
      </c>
      <c r="P34" s="41">
        <f>SUM(M34:O34)*100/G34</f>
        <v>28.571428571428573</v>
      </c>
      <c r="Q34" s="207">
        <v>2</v>
      </c>
      <c r="R34" s="207">
        <v>4</v>
      </c>
      <c r="S34" s="28">
        <v>3</v>
      </c>
      <c r="T34" s="41">
        <f>SUM(Q34:S34)*100/G34</f>
        <v>64.285714285714292</v>
      </c>
      <c r="U34" s="207">
        <v>1</v>
      </c>
      <c r="V34" s="207"/>
      <c r="W34" s="28"/>
      <c r="X34" s="43">
        <f>SUM(U34:W34)*100/G33</f>
        <v>7.1428571428571432</v>
      </c>
      <c r="Y34" s="196">
        <f>((1*I34)+(2*J34)+(3*K34)+(4*M34)+(5*N34)+(6*O34)+(7*Q34)+(8*R34)+(9*S34)+(10*U34)+(11*V34)+(12*W34))/G34</f>
        <v>7.4285714285714288</v>
      </c>
      <c r="Z34" s="197">
        <f t="shared" si="1"/>
        <v>71.428571428571431</v>
      </c>
    </row>
    <row r="35" spans="2:26" ht="16.5" customHeight="1" x14ac:dyDescent="0.25">
      <c r="B35" s="29"/>
      <c r="C35" s="236" t="s">
        <v>55</v>
      </c>
      <c r="D35" s="195" t="s">
        <v>109</v>
      </c>
      <c r="E35" s="194">
        <v>9</v>
      </c>
      <c r="F35" s="280">
        <v>14</v>
      </c>
      <c r="G35" s="51">
        <f t="shared" si="0"/>
        <v>14</v>
      </c>
      <c r="H35" s="257" t="s">
        <v>50</v>
      </c>
      <c r="I35" s="29"/>
      <c r="J35" s="29">
        <v>1</v>
      </c>
      <c r="K35" s="286">
        <v>2</v>
      </c>
      <c r="L35" s="41">
        <f>SUM(I35:K35)*100/G35</f>
        <v>21.428571428571427</v>
      </c>
      <c r="M35" s="289">
        <v>1</v>
      </c>
      <c r="N35" s="289"/>
      <c r="O35" s="30">
        <v>4</v>
      </c>
      <c r="P35" s="41">
        <f>SUM(M35:O35)*100/G35</f>
        <v>35.714285714285715</v>
      </c>
      <c r="Q35" s="289">
        <v>1</v>
      </c>
      <c r="R35" s="289"/>
      <c r="S35" s="30">
        <v>3</v>
      </c>
      <c r="T35" s="41">
        <f>SUM(Q35:S35)*100/G35</f>
        <v>28.571428571428573</v>
      </c>
      <c r="U35" s="289">
        <v>2</v>
      </c>
      <c r="V35" s="289"/>
      <c r="W35" s="30"/>
      <c r="X35" s="43">
        <f>SUM(U35:W35)*100/G34</f>
        <v>14.285714285714286</v>
      </c>
      <c r="Y35" s="196">
        <f>((1*I35)+(2*J35)+(3*K35)+(4*M35)+(5*N35)+(6*O35)+(7*Q35)+(8*R35)+(9*S35)+(10*U35)+(11*V35)+(12*W35))/G35</f>
        <v>6.4285714285714288</v>
      </c>
      <c r="Z35" s="197">
        <f t="shared" si="1"/>
        <v>42.857142857142861</v>
      </c>
    </row>
    <row r="36" spans="2:26" ht="16.5" customHeight="1" x14ac:dyDescent="0.25">
      <c r="B36" s="29"/>
      <c r="C36" s="236" t="s">
        <v>55</v>
      </c>
      <c r="D36" s="195" t="s">
        <v>119</v>
      </c>
      <c r="E36" s="194">
        <v>10</v>
      </c>
      <c r="F36" s="428">
        <v>9</v>
      </c>
      <c r="G36" s="51">
        <f t="shared" si="0"/>
        <v>9</v>
      </c>
      <c r="H36" s="257" t="s">
        <v>50</v>
      </c>
      <c r="I36" s="29"/>
      <c r="J36" s="29"/>
      <c r="K36" s="286">
        <v>1</v>
      </c>
      <c r="L36" s="41">
        <f>SUM(I36:K36)*100/G36</f>
        <v>11.111111111111111</v>
      </c>
      <c r="M36" s="289"/>
      <c r="N36" s="289">
        <v>2</v>
      </c>
      <c r="O36" s="30"/>
      <c r="P36" s="41">
        <f>SUM(M36:O36)*100/G36</f>
        <v>22.222222222222221</v>
      </c>
      <c r="Q36" s="289"/>
      <c r="R36" s="289"/>
      <c r="S36" s="30">
        <v>1</v>
      </c>
      <c r="T36" s="41">
        <f>SUM(Q36:S36)*100/G36</f>
        <v>11.111111111111111</v>
      </c>
      <c r="U36" s="289">
        <v>5</v>
      </c>
      <c r="V36" s="289"/>
      <c r="W36" s="30"/>
      <c r="X36" s="43">
        <f>SUM(U36:W36)*100/G36</f>
        <v>55.555555555555557</v>
      </c>
      <c r="Y36" s="196">
        <f>((1*I36)+(2*J36)+(3*K36)+(4*M36)+(5*N36)+(6*O36)+(7*Q36)+(8*R36)+(9*S36)+(10*U36)+(11*V36)+(12*W36))/G36</f>
        <v>8</v>
      </c>
      <c r="Z36" s="197">
        <f t="shared" si="1"/>
        <v>66.666666666666671</v>
      </c>
    </row>
    <row r="37" spans="2:26" ht="16.5" customHeight="1" x14ac:dyDescent="0.25">
      <c r="B37" s="29"/>
      <c r="C37" s="240"/>
      <c r="D37" s="241"/>
      <c r="E37" s="220"/>
      <c r="F37" s="228"/>
      <c r="G37" s="241"/>
      <c r="H37" s="258"/>
      <c r="I37" s="241"/>
      <c r="J37" s="241"/>
      <c r="K37" s="244"/>
      <c r="L37" s="235"/>
      <c r="M37" s="241"/>
      <c r="N37" s="241"/>
      <c r="O37" s="244"/>
      <c r="P37" s="235"/>
      <c r="Q37" s="241"/>
      <c r="R37" s="241"/>
      <c r="S37" s="244"/>
      <c r="T37" s="235"/>
      <c r="U37" s="241"/>
      <c r="V37" s="241"/>
      <c r="W37" s="30"/>
      <c r="X37" s="43"/>
      <c r="Y37" s="81">
        <f>Y36-Y35</f>
        <v>1.5714285714285712</v>
      </c>
      <c r="Z37" s="81">
        <f>Z36-Z35</f>
        <v>23.80952380952381</v>
      </c>
    </row>
    <row r="38" spans="2:26" ht="16.5" customHeight="1" x14ac:dyDescent="0.25">
      <c r="B38" s="29"/>
      <c r="C38" s="246" t="s">
        <v>55</v>
      </c>
      <c r="D38" s="247" t="s">
        <v>89</v>
      </c>
      <c r="E38" s="252">
        <v>6</v>
      </c>
      <c r="F38" s="248">
        <v>11</v>
      </c>
      <c r="G38" s="238">
        <f t="shared" si="0"/>
        <v>11</v>
      </c>
      <c r="H38" s="253" t="s">
        <v>50</v>
      </c>
      <c r="I38" s="250"/>
      <c r="J38" s="250"/>
      <c r="K38" s="250">
        <v>1</v>
      </c>
      <c r="L38" s="251">
        <f>SUM(I38:K38)*100/G38</f>
        <v>9.0909090909090917</v>
      </c>
      <c r="M38" s="250">
        <v>1</v>
      </c>
      <c r="N38" s="250">
        <v>1</v>
      </c>
      <c r="O38" s="250">
        <v>2</v>
      </c>
      <c r="P38" s="251">
        <f>SUM(M38:O38)*100/G38</f>
        <v>36.363636363636367</v>
      </c>
      <c r="Q38" s="250">
        <v>1</v>
      </c>
      <c r="R38" s="250">
        <v>2</v>
      </c>
      <c r="S38" s="250">
        <v>2</v>
      </c>
      <c r="T38" s="251">
        <f>SUM(Q38:S38)*100/G38</f>
        <v>45.454545454545453</v>
      </c>
      <c r="U38" s="250">
        <v>1</v>
      </c>
      <c r="V38" s="250"/>
      <c r="W38" s="75"/>
      <c r="X38" s="79">
        <f>SUM(U38:W38)*100/F38</f>
        <v>9.0909090909090917</v>
      </c>
      <c r="Y38" s="79">
        <f>(($I$11*I38)+($J$11*J38)+($K$11*K38)+($M$11*M38)+($N$11*N38)+($O$11*O38)+($Q$11*Q38)+($R$11*R38)+($S$11*S38)+($U$11*U38)+($V$11*V38)+($W$11*W38))/F38</f>
        <v>6.8181818181818183</v>
      </c>
      <c r="Z38" s="80">
        <f>T38+X38</f>
        <v>54.545454545454547</v>
      </c>
    </row>
    <row r="39" spans="2:26" ht="16.5" customHeight="1" x14ac:dyDescent="0.25">
      <c r="B39" s="29"/>
      <c r="C39" s="240" t="s">
        <v>55</v>
      </c>
      <c r="D39" s="241" t="s">
        <v>20</v>
      </c>
      <c r="E39" s="245">
        <v>7</v>
      </c>
      <c r="F39" s="243">
        <v>11</v>
      </c>
      <c r="G39" s="238">
        <f t="shared" si="0"/>
        <v>11</v>
      </c>
      <c r="H39" s="240" t="s">
        <v>50</v>
      </c>
      <c r="I39" s="241"/>
      <c r="J39" s="241">
        <v>1</v>
      </c>
      <c r="K39" s="244"/>
      <c r="L39" s="235">
        <f>SUM(I39:K39)*100/F39</f>
        <v>9.0909090909090917</v>
      </c>
      <c r="M39" s="241">
        <v>1</v>
      </c>
      <c r="N39" s="241">
        <v>2</v>
      </c>
      <c r="O39" s="244">
        <v>2</v>
      </c>
      <c r="P39" s="235">
        <f>SUM(M39:O39)*100/F39</f>
        <v>45.454545454545453</v>
      </c>
      <c r="Q39" s="241">
        <v>2</v>
      </c>
      <c r="R39" s="241">
        <v>1</v>
      </c>
      <c r="S39" s="244">
        <v>2</v>
      </c>
      <c r="T39" s="235">
        <f>SUM(Q39:S39)*100/F39</f>
        <v>45.454545454545453</v>
      </c>
      <c r="U39" s="241"/>
      <c r="V39" s="241"/>
      <c r="W39" s="30"/>
      <c r="X39" s="43">
        <f>SUM(U39:W39)*100/F39</f>
        <v>0</v>
      </c>
      <c r="Y39" s="43">
        <f>(($I$11*I39)+($J$11*J39)+($K$11*K39)+($M$11*M39)+($N$11*N39)+($O$11*O39)+($Q$11*Q39)+($R$11*R39)+($S$11*S39)+($U$11*U39)+($V$11*V39)+($W$11*W39))/F39</f>
        <v>6.1818181818181817</v>
      </c>
      <c r="Z39" s="44">
        <f>T39+X39</f>
        <v>45.454545454545453</v>
      </c>
    </row>
    <row r="40" spans="2:26" ht="16.5" customHeight="1" x14ac:dyDescent="0.25">
      <c r="B40" s="29"/>
      <c r="C40" s="236" t="s">
        <v>55</v>
      </c>
      <c r="D40" s="237" t="s">
        <v>99</v>
      </c>
      <c r="E40" s="239">
        <v>8</v>
      </c>
      <c r="F40" s="226">
        <v>10</v>
      </c>
      <c r="G40" s="238">
        <f t="shared" si="0"/>
        <v>10</v>
      </c>
      <c r="H40" s="236" t="s">
        <v>50</v>
      </c>
      <c r="I40" s="237"/>
      <c r="J40" s="237">
        <v>2</v>
      </c>
      <c r="K40" s="239"/>
      <c r="L40" s="234">
        <f>SUM(I40:K40)*100/F40</f>
        <v>20</v>
      </c>
      <c r="M40" s="237"/>
      <c r="N40" s="237">
        <v>3</v>
      </c>
      <c r="O40" s="239"/>
      <c r="P40" s="234">
        <f>SUM(M40:O40)*100/F40</f>
        <v>30</v>
      </c>
      <c r="Q40" s="237">
        <v>1</v>
      </c>
      <c r="R40" s="237">
        <v>2</v>
      </c>
      <c r="S40" s="239">
        <v>2</v>
      </c>
      <c r="T40" s="234">
        <f>SUM(Q40:S40)*100/F40</f>
        <v>50</v>
      </c>
      <c r="U40" s="237"/>
      <c r="V40" s="237"/>
      <c r="W40" s="183"/>
      <c r="X40" s="144">
        <f>SUM(U40:W40)*100/F40</f>
        <v>0</v>
      </c>
      <c r="Y40" s="144">
        <f>(($I$11*I40)+($J$11*J40)+($K$11*K40)+($M$11*M40)+($N$11*N40)+($O$11*O40)+($Q$11*Q40)+($R$11*R40)+($S$11*S40)+($U$11*U40)+($V$11*V40)+($W$11*W40))/F40</f>
        <v>6</v>
      </c>
      <c r="Z40" s="145">
        <f>T40+X40</f>
        <v>50</v>
      </c>
    </row>
    <row r="41" spans="2:26" ht="16.5" customHeight="1" x14ac:dyDescent="0.25">
      <c r="B41" s="29"/>
      <c r="C41" s="236" t="s">
        <v>55</v>
      </c>
      <c r="D41" s="195" t="s">
        <v>105</v>
      </c>
      <c r="E41" s="194">
        <v>9</v>
      </c>
      <c r="F41" s="206">
        <v>10</v>
      </c>
      <c r="G41" s="51">
        <f>I41+J41+K41+M41+N41+O41+Q41+R41+S41+U41+V41+W41</f>
        <v>10</v>
      </c>
      <c r="H41" s="257" t="s">
        <v>50</v>
      </c>
      <c r="I41" s="206"/>
      <c r="J41" s="206">
        <v>6</v>
      </c>
      <c r="K41" s="205"/>
      <c r="L41" s="41">
        <f>SUM(I41:K41)*100/G41</f>
        <v>60</v>
      </c>
      <c r="M41" s="207"/>
      <c r="N41" s="207"/>
      <c r="O41" s="28"/>
      <c r="P41" s="41">
        <f>SUM(M41:O41)*100/G41</f>
        <v>0</v>
      </c>
      <c r="Q41" s="207">
        <v>2</v>
      </c>
      <c r="R41" s="207"/>
      <c r="S41" s="28">
        <v>1</v>
      </c>
      <c r="T41" s="41">
        <f>SUM(Q41:S41)*100/G41</f>
        <v>30</v>
      </c>
      <c r="U41" s="207">
        <v>1</v>
      </c>
      <c r="V41" s="207"/>
      <c r="W41" s="28"/>
      <c r="X41" s="43">
        <f>SUM(U40:W40)*100/G39</f>
        <v>0</v>
      </c>
      <c r="Y41" s="196">
        <f>((1*I41)+(2*J41)+(3*K41)+(4*M41)+(5*N41)+(6*O41)+(7*Q41)+(8*R41)+(9*S41)+(10*U41)+(11*V41)+(12*W41))/G41</f>
        <v>4.5</v>
      </c>
      <c r="Z41" s="197">
        <f>T41+X42</f>
        <v>40</v>
      </c>
    </row>
    <row r="42" spans="2:26" ht="16.5" customHeight="1" x14ac:dyDescent="0.25">
      <c r="B42" s="29"/>
      <c r="C42" s="236" t="s">
        <v>55</v>
      </c>
      <c r="D42" s="195" t="s">
        <v>109</v>
      </c>
      <c r="E42" s="194">
        <v>10</v>
      </c>
      <c r="F42" s="280">
        <v>9</v>
      </c>
      <c r="G42" s="51">
        <f>I42+J42+K42+M42+N42+O42+Q42+R42+S42+U42+V42+W42</f>
        <v>9</v>
      </c>
      <c r="H42" s="257" t="s">
        <v>50</v>
      </c>
      <c r="I42" s="29"/>
      <c r="J42" s="29">
        <v>5</v>
      </c>
      <c r="K42" s="286"/>
      <c r="L42" s="41">
        <f>SUM(I42:K42)*100/G42</f>
        <v>55.555555555555557</v>
      </c>
      <c r="M42" s="289"/>
      <c r="N42" s="289"/>
      <c r="O42" s="30"/>
      <c r="P42" s="41">
        <f>SUM(M42:O42)*100/G42</f>
        <v>0</v>
      </c>
      <c r="Q42" s="289">
        <v>1</v>
      </c>
      <c r="R42" s="289">
        <v>1</v>
      </c>
      <c r="S42" s="30">
        <v>1</v>
      </c>
      <c r="T42" s="41">
        <f>SUM(Q42:S42)*100/G42</f>
        <v>33.333333333333336</v>
      </c>
      <c r="U42" s="289">
        <v>1</v>
      </c>
      <c r="V42" s="289"/>
      <c r="W42" s="30"/>
      <c r="X42" s="43">
        <f>SUM(U41:W41)*100/G40</f>
        <v>10</v>
      </c>
      <c r="Y42" s="196">
        <f>((1*I42)+(2*J42)+(3*K42)+(4*M42)+(5*N42)+(6*O42)+(7*Q42)+(8*R42)+(9*S42)+(10*U42)+(11*V42)+(12*W42))/G42</f>
        <v>4.8888888888888893</v>
      </c>
      <c r="Z42" s="197">
        <f>T42+X42</f>
        <v>43.333333333333336</v>
      </c>
    </row>
    <row r="43" spans="2:26" ht="16.5" customHeight="1" x14ac:dyDescent="0.25">
      <c r="B43" s="29"/>
      <c r="C43" s="236" t="s">
        <v>55</v>
      </c>
      <c r="D43" s="195" t="s">
        <v>119</v>
      </c>
      <c r="E43" s="194">
        <v>11</v>
      </c>
      <c r="F43" s="428">
        <v>7</v>
      </c>
      <c r="G43" s="51">
        <f>I43+J43+K43+M43+N43+O43+Q43+R43+S43+U43+V43+W43</f>
        <v>7</v>
      </c>
      <c r="H43" s="257" t="s">
        <v>50</v>
      </c>
      <c r="I43" s="29"/>
      <c r="J43" s="29">
        <v>2</v>
      </c>
      <c r="K43" s="286">
        <v>1</v>
      </c>
      <c r="L43" s="41">
        <f>SUM(I43:K43)*100/G43</f>
        <v>42.857142857142854</v>
      </c>
      <c r="M43" s="289"/>
      <c r="N43" s="289"/>
      <c r="O43" s="30"/>
      <c r="P43" s="41">
        <f>SUM(M43:O43)*100/G43</f>
        <v>0</v>
      </c>
      <c r="Q43" s="289"/>
      <c r="R43" s="289"/>
      <c r="S43" s="30">
        <v>2</v>
      </c>
      <c r="T43" s="41">
        <f>SUM(Q43:S43)*100/G43</f>
        <v>28.571428571428573</v>
      </c>
      <c r="U43" s="289">
        <v>2</v>
      </c>
      <c r="V43" s="289"/>
      <c r="W43" s="30"/>
      <c r="X43" s="43">
        <f>SUM(U43:W43)*100/G43</f>
        <v>28.571428571428573</v>
      </c>
      <c r="Y43" s="196">
        <f>((1*I43)+(2*J43)+(3*K43)+(4*M43)+(5*N43)+(6*O43)+(7*Q43)+(8*R43)+(9*S43)+(10*U43)+(11*V43)+(12*W43))/G43</f>
        <v>6.4285714285714288</v>
      </c>
      <c r="Z43" s="197">
        <f>T43+X43</f>
        <v>57.142857142857146</v>
      </c>
    </row>
    <row r="44" spans="2:26" ht="16.5" customHeight="1" x14ac:dyDescent="0.25">
      <c r="B44" s="29"/>
      <c r="C44" s="240"/>
      <c r="D44" s="241"/>
      <c r="E44" s="220"/>
      <c r="F44" s="228"/>
      <c r="G44" s="241"/>
      <c r="H44" s="258"/>
      <c r="I44" s="241"/>
      <c r="J44" s="241"/>
      <c r="K44" s="244"/>
      <c r="L44" s="235"/>
      <c r="M44" s="241"/>
      <c r="N44" s="241"/>
      <c r="O44" s="244"/>
      <c r="P44" s="235"/>
      <c r="Q44" s="241"/>
      <c r="R44" s="241"/>
      <c r="S44" s="244"/>
      <c r="T44" s="235"/>
      <c r="U44" s="241"/>
      <c r="V44" s="241"/>
      <c r="W44" s="30"/>
      <c r="X44" s="43"/>
      <c r="Y44" s="81">
        <f>Y43-Y42</f>
        <v>1.5396825396825395</v>
      </c>
      <c r="Z44" s="81">
        <f>Z43-Z42</f>
        <v>13.80952380952381</v>
      </c>
    </row>
    <row r="45" spans="2:26" ht="16.5" customHeight="1" x14ac:dyDescent="0.25">
      <c r="B45" s="29"/>
      <c r="C45" s="246" t="s">
        <v>55</v>
      </c>
      <c r="D45" s="247" t="s">
        <v>89</v>
      </c>
      <c r="E45" s="252">
        <v>7</v>
      </c>
      <c r="F45" s="248">
        <v>11</v>
      </c>
      <c r="G45" s="238">
        <f t="shared" si="0"/>
        <v>11</v>
      </c>
      <c r="H45" s="254" t="s">
        <v>50</v>
      </c>
      <c r="I45" s="255"/>
      <c r="J45" s="255"/>
      <c r="K45" s="255"/>
      <c r="L45" s="256">
        <f>SUM(I45:K45)*100/G45</f>
        <v>0</v>
      </c>
      <c r="M45" s="255"/>
      <c r="N45" s="255"/>
      <c r="O45" s="255"/>
      <c r="P45" s="256">
        <f>SUM(M45:O45)*100/G45</f>
        <v>0</v>
      </c>
      <c r="Q45" s="255"/>
      <c r="R45" s="255">
        <v>6</v>
      </c>
      <c r="S45" s="255">
        <v>3</v>
      </c>
      <c r="T45" s="256">
        <f>SUM(Q45:S45)*100/G45</f>
        <v>81.818181818181813</v>
      </c>
      <c r="U45" s="255">
        <v>2</v>
      </c>
      <c r="V45" s="255"/>
      <c r="W45" s="91"/>
      <c r="X45" s="79">
        <f>SUM(U45:W45)*100/G45</f>
        <v>18.181818181818183</v>
      </c>
      <c r="Y45" s="79">
        <f>(($I$11*I45)+($J$11*J45)+($K$11*K45)+($M$11*M45)+($N$11*N45)+($O$11*O45)+($Q$11*Q45)+($R$11*R45)+($S$11*S45)+($U$11*U45)+($V$11*V45)+($W$11*W45))/F45</f>
        <v>8.6363636363636367</v>
      </c>
      <c r="Z45" s="80">
        <f>T45+X45</f>
        <v>100</v>
      </c>
    </row>
    <row r="46" spans="2:26" ht="16.5" customHeight="1" x14ac:dyDescent="0.25">
      <c r="B46" s="29"/>
      <c r="C46" s="240" t="s">
        <v>55</v>
      </c>
      <c r="D46" s="241" t="s">
        <v>20</v>
      </c>
      <c r="E46" s="245">
        <v>8</v>
      </c>
      <c r="F46" s="243">
        <v>12</v>
      </c>
      <c r="G46" s="238">
        <f t="shared" si="0"/>
        <v>12</v>
      </c>
      <c r="H46" s="240" t="s">
        <v>50</v>
      </c>
      <c r="I46" s="241"/>
      <c r="J46" s="241"/>
      <c r="K46" s="244"/>
      <c r="L46" s="235">
        <f>SUM(I46:K46)*100/F46</f>
        <v>0</v>
      </c>
      <c r="M46" s="241">
        <v>1</v>
      </c>
      <c r="N46" s="241">
        <v>1</v>
      </c>
      <c r="O46" s="244">
        <v>1</v>
      </c>
      <c r="P46" s="235">
        <f>SUM(M46:O46)*100/F46</f>
        <v>25</v>
      </c>
      <c r="Q46" s="241">
        <v>1</v>
      </c>
      <c r="R46" s="241">
        <v>6</v>
      </c>
      <c r="S46" s="244">
        <v>2</v>
      </c>
      <c r="T46" s="235">
        <f>SUM(Q46:S46)*100/F46</f>
        <v>75</v>
      </c>
      <c r="U46" s="241"/>
      <c r="V46" s="241"/>
      <c r="W46" s="30"/>
      <c r="X46" s="43">
        <f>SUM(U46:W46)*100/F46</f>
        <v>0</v>
      </c>
      <c r="Y46" s="43">
        <f>(($I$11*I46)+($J$11*J46)+($K$11*K46)+($M$11*M46)+($N$11*N46)+($O$11*O46)+($Q$11*Q46)+($R$11*R46)+($S$11*S46)+($U$11*U46)+($V$11*V46)+($W$11*W46))/F46</f>
        <v>7.333333333333333</v>
      </c>
      <c r="Z46" s="44">
        <f>T46+X46</f>
        <v>75</v>
      </c>
    </row>
    <row r="47" spans="2:26" ht="16.5" customHeight="1" x14ac:dyDescent="0.25">
      <c r="B47" s="29"/>
      <c r="C47" s="236" t="s">
        <v>55</v>
      </c>
      <c r="D47" s="237" t="s">
        <v>99</v>
      </c>
      <c r="E47" s="239">
        <v>9</v>
      </c>
      <c r="F47" s="226">
        <v>12</v>
      </c>
      <c r="G47" s="238">
        <f t="shared" si="0"/>
        <v>12</v>
      </c>
      <c r="H47" s="236" t="s">
        <v>50</v>
      </c>
      <c r="I47" s="237"/>
      <c r="J47" s="237"/>
      <c r="K47" s="239"/>
      <c r="L47" s="234">
        <f>SUM(I47:K47)*100/F47</f>
        <v>0</v>
      </c>
      <c r="M47" s="237"/>
      <c r="N47" s="237"/>
      <c r="O47" s="239"/>
      <c r="P47" s="234">
        <f>SUM(M47:O47)*100/F47</f>
        <v>0</v>
      </c>
      <c r="Q47" s="237">
        <v>1</v>
      </c>
      <c r="R47" s="237">
        <v>2</v>
      </c>
      <c r="S47" s="239">
        <v>6</v>
      </c>
      <c r="T47" s="234">
        <f>SUM(Q47:S47)*100/F47</f>
        <v>75</v>
      </c>
      <c r="U47" s="237">
        <v>3</v>
      </c>
      <c r="V47" s="237"/>
      <c r="W47" s="183"/>
      <c r="X47" s="144">
        <f>SUM(U47:W47)*100/F47</f>
        <v>25</v>
      </c>
      <c r="Y47" s="144">
        <f>(($I$11*I47)+($J$11*J47)+($K$11*K47)+($M$11*M47)+($N$11*N47)+($O$11*O47)+($Q$11*Q47)+($R$11*R47)+($S$11*S47)+($U$11*U47)+($V$11*V47)+($W$11*W47))/F47</f>
        <v>8.9166666666666661</v>
      </c>
      <c r="Z47" s="145">
        <f>T47+X47</f>
        <v>100</v>
      </c>
    </row>
    <row r="48" spans="2:26" ht="16.5" customHeight="1" x14ac:dyDescent="0.25">
      <c r="B48" s="29"/>
      <c r="C48" s="236" t="s">
        <v>55</v>
      </c>
      <c r="D48" s="195" t="s">
        <v>105</v>
      </c>
      <c r="E48" s="194">
        <v>10</v>
      </c>
      <c r="F48" s="206">
        <v>11</v>
      </c>
      <c r="G48" s="51">
        <f t="shared" si="0"/>
        <v>11</v>
      </c>
      <c r="H48" s="257" t="s">
        <v>50</v>
      </c>
      <c r="I48" s="206"/>
      <c r="J48" s="206"/>
      <c r="K48" s="205"/>
      <c r="L48" s="41">
        <f>SUM(I48:K48)*100/G48</f>
        <v>0</v>
      </c>
      <c r="M48" s="207"/>
      <c r="N48" s="207"/>
      <c r="O48" s="28"/>
      <c r="P48" s="41">
        <f>SUM(M48:O48)*100/G48</f>
        <v>0</v>
      </c>
      <c r="Q48" s="207">
        <v>2</v>
      </c>
      <c r="R48" s="207">
        <v>2</v>
      </c>
      <c r="S48" s="28">
        <v>5</v>
      </c>
      <c r="T48" s="41">
        <f>SUM(Q48:S48)*100/G48</f>
        <v>81.818181818181813</v>
      </c>
      <c r="U48" s="207">
        <v>2</v>
      </c>
      <c r="V48" s="207"/>
      <c r="W48" s="28"/>
      <c r="X48" s="43">
        <f>SUM(U48:W48)*100/G48</f>
        <v>18.181818181818183</v>
      </c>
      <c r="Y48" s="196">
        <f>((1*I48)+(2*J48)+(3*K48)+(4*M48)+(5*N48)+(6*O48)+(7*Q48)+(8*R48)+(9*S48)+(10*U48)+(11*V48)+(12*W48))/G48</f>
        <v>8.6363636363636367</v>
      </c>
      <c r="Z48" s="197">
        <f>T48+X48</f>
        <v>100</v>
      </c>
    </row>
    <row r="49" spans="2:27" ht="16.5" customHeight="1" x14ac:dyDescent="0.25">
      <c r="B49" s="29"/>
      <c r="C49" s="236" t="s">
        <v>55</v>
      </c>
      <c r="D49" s="195" t="s">
        <v>109</v>
      </c>
      <c r="E49" s="194">
        <v>11</v>
      </c>
      <c r="F49" s="280">
        <v>11</v>
      </c>
      <c r="G49" s="51">
        <f t="shared" si="0"/>
        <v>11</v>
      </c>
      <c r="H49" s="257" t="s">
        <v>50</v>
      </c>
      <c r="I49" s="29"/>
      <c r="J49" s="29"/>
      <c r="K49" s="286"/>
      <c r="L49" s="41">
        <f>SUM(I49:K49)*100/G49</f>
        <v>0</v>
      </c>
      <c r="M49" s="289"/>
      <c r="N49" s="289"/>
      <c r="O49" s="30"/>
      <c r="P49" s="41">
        <f>SUM(M49:O49)*100/G49</f>
        <v>0</v>
      </c>
      <c r="Q49" s="289"/>
      <c r="R49" s="289"/>
      <c r="S49" s="30"/>
      <c r="T49" s="41">
        <f>SUM(Q49:S49)*100/G49</f>
        <v>0</v>
      </c>
      <c r="U49" s="289">
        <v>11</v>
      </c>
      <c r="V49" s="289"/>
      <c r="W49" s="30"/>
      <c r="X49" s="43">
        <f>SUM(U49:W49)*100/G49</f>
        <v>100</v>
      </c>
      <c r="Y49" s="196">
        <f>((1*I49)+(2*J49)+(3*K49)+(4*M49)+(5*N49)+(6*O49)+(7*Q49)+(8*R49)+(9*S49)+(10*U49)+(11*V49)+(12*W49))/G49</f>
        <v>10</v>
      </c>
      <c r="Z49" s="197">
        <f>T49+X49</f>
        <v>100</v>
      </c>
    </row>
    <row r="50" spans="2:27" ht="16.5" customHeight="1" x14ac:dyDescent="0.25">
      <c r="B50" s="29"/>
      <c r="C50" s="240"/>
      <c r="D50" s="241"/>
      <c r="E50" s="220"/>
      <c r="F50" s="228"/>
      <c r="G50" s="241"/>
      <c r="H50" s="258"/>
      <c r="I50" s="241"/>
      <c r="J50" s="241"/>
      <c r="K50" s="244"/>
      <c r="L50" s="235"/>
      <c r="M50" s="241"/>
      <c r="N50" s="241"/>
      <c r="O50" s="244"/>
      <c r="P50" s="235"/>
      <c r="Q50" s="241"/>
      <c r="R50" s="241"/>
      <c r="S50" s="244"/>
      <c r="T50" s="235"/>
      <c r="U50" s="241"/>
      <c r="V50" s="241"/>
      <c r="W50" s="30"/>
      <c r="X50" s="43"/>
      <c r="Y50" s="81">
        <f>Y49-Y48</f>
        <v>1.3636363636363633</v>
      </c>
      <c r="Z50" s="81">
        <f>Z49-Z48</f>
        <v>0</v>
      </c>
    </row>
    <row r="51" spans="2:27" ht="16.5" customHeight="1" x14ac:dyDescent="0.25">
      <c r="B51" s="29"/>
      <c r="C51" s="90" t="s">
        <v>55</v>
      </c>
      <c r="D51" s="73" t="s">
        <v>89</v>
      </c>
      <c r="E51" s="82">
        <v>8</v>
      </c>
      <c r="F51" s="74">
        <v>11</v>
      </c>
      <c r="G51" s="51">
        <f t="shared" si="0"/>
        <v>11</v>
      </c>
      <c r="H51" s="72" t="s">
        <v>50</v>
      </c>
      <c r="I51" s="91"/>
      <c r="J51" s="91"/>
      <c r="K51" s="91"/>
      <c r="L51" s="79">
        <f>SUM(I51:K51)*100/G51</f>
        <v>0</v>
      </c>
      <c r="M51" s="91"/>
      <c r="N51" s="91"/>
      <c r="O51" s="91"/>
      <c r="P51" s="79">
        <f>SUM(M51:O51)*100/G51</f>
        <v>0</v>
      </c>
      <c r="Q51" s="91"/>
      <c r="R51" s="91">
        <v>4</v>
      </c>
      <c r="S51" s="91"/>
      <c r="T51" s="79">
        <f>SUM(Q51:S51)*100/G51</f>
        <v>36.363636363636367</v>
      </c>
      <c r="U51" s="91">
        <v>7</v>
      </c>
      <c r="V51" s="91"/>
      <c r="W51" s="91"/>
      <c r="X51" s="79">
        <f>SUM(U51:W51)*100/G51</f>
        <v>63.636363636363633</v>
      </c>
      <c r="Y51" s="79">
        <f>(($I$11*I51)+($J$11*J51)+($K$11*K51)+($M$11*M51)+($N$11*N51)+($O$11*O51)+($Q$11*Q51)+($R$11*R51)+($S$11*S51)+($U$11*U51)+($V$11*V51)+($W$11*W51))/F51</f>
        <v>9.2727272727272734</v>
      </c>
      <c r="Z51" s="80">
        <f>T51+X51</f>
        <v>100</v>
      </c>
    </row>
    <row r="52" spans="2:27" x14ac:dyDescent="0.25">
      <c r="B52" s="3"/>
      <c r="C52" s="31" t="s">
        <v>55</v>
      </c>
      <c r="D52" s="37" t="s">
        <v>20</v>
      </c>
      <c r="E52" s="17">
        <v>9</v>
      </c>
      <c r="F52" s="3">
        <v>11</v>
      </c>
      <c r="G52" s="2">
        <f t="shared" si="0"/>
        <v>11</v>
      </c>
      <c r="H52" s="31" t="s">
        <v>50</v>
      </c>
      <c r="I52" s="32"/>
      <c r="J52" s="32"/>
      <c r="K52" s="32"/>
      <c r="L52" s="43">
        <f>SUM(I52:K52)*100/F52</f>
        <v>0</v>
      </c>
      <c r="M52" s="32">
        <v>3</v>
      </c>
      <c r="N52" s="32">
        <v>1</v>
      </c>
      <c r="O52" s="32"/>
      <c r="P52" s="43">
        <f>SUM(M52:O52)*100/F52</f>
        <v>36.363636363636367</v>
      </c>
      <c r="Q52" s="32">
        <v>3</v>
      </c>
      <c r="R52" s="32">
        <v>1</v>
      </c>
      <c r="S52" s="32">
        <v>2</v>
      </c>
      <c r="T52" s="43">
        <f>SUM(Q52:S52)*100/F52</f>
        <v>54.545454545454547</v>
      </c>
      <c r="U52" s="32">
        <v>1</v>
      </c>
      <c r="V52" s="32"/>
      <c r="W52" s="32"/>
      <c r="X52" s="43">
        <f>SUM(U52:W52)*100/F52</f>
        <v>9.0909090909090917</v>
      </c>
      <c r="Y52" s="43">
        <f>(($I$11*I52)+($J$11*J52)+($K$11*K52)+($M$11*M52)+($N$11*N52)+($O$11*O52)+($Q$11*Q52)+($R$11*R52)+($S$11*S52)+($U$11*U52)+($V$11*V52)+($W$11*W52))/F52</f>
        <v>6.7272727272727275</v>
      </c>
      <c r="Z52" s="44">
        <f>T52+X52</f>
        <v>63.63636363636364</v>
      </c>
    </row>
    <row r="53" spans="2:27" x14ac:dyDescent="0.25">
      <c r="B53" s="17"/>
      <c r="C53" s="146" t="s">
        <v>55</v>
      </c>
      <c r="D53" s="140" t="s">
        <v>99</v>
      </c>
      <c r="E53" s="184">
        <v>10</v>
      </c>
      <c r="F53" s="184">
        <v>10</v>
      </c>
      <c r="G53" s="51">
        <f t="shared" si="0"/>
        <v>10</v>
      </c>
      <c r="H53" s="146" t="s">
        <v>50</v>
      </c>
      <c r="I53" s="185"/>
      <c r="J53" s="185"/>
      <c r="K53" s="185"/>
      <c r="L53" s="144">
        <f>SUM(I53:K53)*100/F53</f>
        <v>0</v>
      </c>
      <c r="M53" s="185"/>
      <c r="N53" s="185"/>
      <c r="O53" s="185"/>
      <c r="P53" s="144">
        <f>SUM(M53:O53)*100/F53</f>
        <v>0</v>
      </c>
      <c r="Q53" s="185"/>
      <c r="R53" s="185">
        <v>1</v>
      </c>
      <c r="S53" s="185">
        <v>2</v>
      </c>
      <c r="T53" s="144">
        <f>SUM(Q53:S53)*100/F53</f>
        <v>30</v>
      </c>
      <c r="U53" s="185">
        <v>7</v>
      </c>
      <c r="V53" s="185"/>
      <c r="W53" s="185"/>
      <c r="X53" s="144">
        <f>SUM(U53:W53)*100/F53</f>
        <v>70</v>
      </c>
      <c r="Y53" s="144">
        <f>(($I$11*I53)+($J$11*J53)+($K$11*K53)+($M$11*M53)+($N$11*N53)+($O$11*O53)+($Q$11*Q53)+($R$11*R53)+($S$11*S53)+($U$11*U53)+($V$11*V53)+($W$11*W53))/F53</f>
        <v>9.6</v>
      </c>
      <c r="Z53" s="145">
        <f>T53+X53</f>
        <v>100</v>
      </c>
    </row>
    <row r="54" spans="2:27" x14ac:dyDescent="0.25">
      <c r="B54" s="17"/>
      <c r="C54" s="146" t="s">
        <v>55</v>
      </c>
      <c r="D54" s="195" t="s">
        <v>105</v>
      </c>
      <c r="E54" s="194">
        <v>11</v>
      </c>
      <c r="F54" s="206">
        <v>10</v>
      </c>
      <c r="G54" s="51">
        <f>I54+J54+K54+M54+N54+O54+Q54+R54+S54+U54+V54+W54</f>
        <v>10</v>
      </c>
      <c r="H54" s="257" t="s">
        <v>50</v>
      </c>
      <c r="I54" s="206"/>
      <c r="J54" s="206"/>
      <c r="K54" s="205"/>
      <c r="L54" s="41">
        <f>SUM(I54:K54)*100/G54</f>
        <v>0</v>
      </c>
      <c r="M54" s="207">
        <v>1</v>
      </c>
      <c r="N54" s="207">
        <v>1</v>
      </c>
      <c r="O54" s="28">
        <v>1</v>
      </c>
      <c r="P54" s="41">
        <f>SUM(M54:O54)*100/G54</f>
        <v>30</v>
      </c>
      <c r="Q54" s="207"/>
      <c r="R54" s="207"/>
      <c r="S54" s="28">
        <v>3</v>
      </c>
      <c r="T54" s="41">
        <f>SUM(Q54:S54)*100/G54</f>
        <v>30</v>
      </c>
      <c r="U54" s="207">
        <v>4</v>
      </c>
      <c r="V54" s="207"/>
      <c r="W54" s="28"/>
      <c r="X54" s="43">
        <f>SUM(U54:W54)*100/G53</f>
        <v>40</v>
      </c>
      <c r="Y54" s="196">
        <f>((1*I54)+(2*J54)+(3*K54)+(4*M54)+(5*N54)+(6*O54)+(7*Q54)+(8*R54)+(9*S54)+(10*U54)+(11*V54)+(12*W54))/G54</f>
        <v>8.1999999999999993</v>
      </c>
      <c r="Z54" s="197">
        <f>T54+X54</f>
        <v>70</v>
      </c>
    </row>
    <row r="55" spans="2:27" x14ac:dyDescent="0.25">
      <c r="B55" s="17"/>
      <c r="C55" s="31"/>
      <c r="D55" s="241"/>
      <c r="E55" s="220"/>
      <c r="F55" s="228"/>
      <c r="G55" s="241"/>
      <c r="H55" s="258"/>
      <c r="I55" s="241"/>
      <c r="J55" s="241"/>
      <c r="K55" s="244"/>
      <c r="L55" s="235"/>
      <c r="M55" s="241"/>
      <c r="N55" s="241"/>
      <c r="O55" s="244"/>
      <c r="P55" s="235"/>
      <c r="Q55" s="241"/>
      <c r="R55" s="241"/>
      <c r="S55" s="244"/>
      <c r="T55" s="235"/>
      <c r="U55" s="241"/>
      <c r="V55" s="241"/>
      <c r="W55" s="30"/>
      <c r="X55" s="43"/>
      <c r="Y55" s="81">
        <f>Y54-Y53</f>
        <v>-1.4000000000000004</v>
      </c>
      <c r="Z55" s="81">
        <f>Z54-Z53</f>
        <v>-30</v>
      </c>
    </row>
    <row r="56" spans="2:27" x14ac:dyDescent="0.25">
      <c r="B56" s="17"/>
      <c r="C56" s="139" t="s">
        <v>55</v>
      </c>
      <c r="D56" s="140" t="s">
        <v>99</v>
      </c>
      <c r="E56" s="184">
        <v>11</v>
      </c>
      <c r="F56" s="184">
        <v>7</v>
      </c>
      <c r="G56" s="51">
        <f t="shared" si="0"/>
        <v>7</v>
      </c>
      <c r="H56" s="139" t="s">
        <v>50</v>
      </c>
      <c r="I56" s="185"/>
      <c r="J56" s="185">
        <v>3</v>
      </c>
      <c r="K56" s="185">
        <v>2</v>
      </c>
      <c r="L56" s="144">
        <f>SUM(I56:K56)*100/F56</f>
        <v>71.428571428571431</v>
      </c>
      <c r="M56" s="185"/>
      <c r="N56" s="185"/>
      <c r="O56" s="185"/>
      <c r="P56" s="144">
        <f>SUM(M56:O56)*100/F56</f>
        <v>0</v>
      </c>
      <c r="Q56" s="185"/>
      <c r="R56" s="185"/>
      <c r="S56" s="185">
        <v>2</v>
      </c>
      <c r="T56" s="144">
        <f>SUM(Q56:S56)*100/F56</f>
        <v>28.571428571428573</v>
      </c>
      <c r="U56" s="142"/>
      <c r="V56" s="142"/>
      <c r="W56" s="142"/>
      <c r="X56" s="144">
        <f>SUM(U56:W56)*100/F56</f>
        <v>0</v>
      </c>
      <c r="Y56" s="144">
        <f>(($I$11*I56)+($J$11*J56)+($K$11*K56)+($M$11*M56)+($N$11*N56)+($O$11*O56)+($Q$11*Q56)+($R$11*R56)+($S$11*S56)+($U$11*U56)+($V$11*V56)+($W$11*W56))/F56</f>
        <v>4.2857142857142856</v>
      </c>
      <c r="Z56" s="145">
        <f>T56+X56</f>
        <v>28.571428571428573</v>
      </c>
    </row>
    <row r="57" spans="2:27" x14ac:dyDescent="0.25">
      <c r="B57" s="17"/>
      <c r="C57" s="4"/>
      <c r="D57" s="31"/>
      <c r="E57" s="17"/>
      <c r="F57" s="17"/>
      <c r="G57" s="37"/>
      <c r="H57" s="4"/>
      <c r="I57" s="32"/>
      <c r="J57" s="32"/>
      <c r="K57" s="32"/>
      <c r="L57" s="43"/>
      <c r="M57" s="32"/>
      <c r="N57" s="32"/>
      <c r="O57" s="32"/>
      <c r="P57" s="43"/>
      <c r="Q57" s="32"/>
      <c r="R57" s="32"/>
      <c r="S57" s="32"/>
      <c r="T57" s="43"/>
      <c r="U57" s="6"/>
      <c r="V57" s="6"/>
      <c r="W57" s="6"/>
      <c r="X57" s="43"/>
      <c r="Y57" s="43"/>
      <c r="Z57" s="43"/>
    </row>
    <row r="58" spans="2:27" x14ac:dyDescent="0.25">
      <c r="B58" s="3"/>
      <c r="C58" s="4"/>
      <c r="D58" s="140" t="s">
        <v>99</v>
      </c>
      <c r="E58" s="3"/>
      <c r="F58" s="3"/>
      <c r="G58" s="37"/>
      <c r="H58" s="139" t="s">
        <v>50</v>
      </c>
      <c r="I58" s="32"/>
      <c r="J58" s="32"/>
      <c r="K58" s="32"/>
      <c r="L58" s="43"/>
      <c r="M58" s="32"/>
      <c r="N58" s="32"/>
      <c r="O58" s="32"/>
      <c r="P58" s="43"/>
      <c r="Q58" s="32"/>
      <c r="R58" s="32"/>
      <c r="S58" s="32"/>
      <c r="T58" s="43"/>
      <c r="U58" s="6"/>
      <c r="V58" s="6"/>
      <c r="W58" s="6"/>
      <c r="X58" s="43"/>
      <c r="Y58" s="144">
        <f>AVERAGE(Y56,Y53,Y47,Y40,Y33,Y26,Y20)</f>
        <v>7.8875850340136049</v>
      </c>
      <c r="Z58" s="144">
        <f>AVERAGE(Z56,Z53,Z47,Z40,Z33,Z26,Z20)</f>
        <v>79.591836734693871</v>
      </c>
    </row>
    <row r="59" spans="2:27" x14ac:dyDescent="0.25">
      <c r="B59" s="3"/>
      <c r="C59" s="4"/>
      <c r="D59" s="195" t="s">
        <v>105</v>
      </c>
      <c r="E59" s="18"/>
      <c r="F59" s="28"/>
      <c r="G59" s="48"/>
      <c r="H59" s="257" t="s">
        <v>50</v>
      </c>
      <c r="I59" s="11"/>
      <c r="J59" s="11"/>
      <c r="K59" s="11"/>
      <c r="L59" s="32"/>
      <c r="M59" s="11"/>
      <c r="N59" s="11"/>
      <c r="O59" s="11"/>
      <c r="P59" s="32"/>
      <c r="Q59" s="11"/>
      <c r="R59" s="11"/>
      <c r="S59" s="11"/>
      <c r="T59" s="32"/>
      <c r="U59" s="11"/>
      <c r="V59" s="11"/>
      <c r="W59" s="11"/>
      <c r="X59" s="38"/>
      <c r="Y59" s="229">
        <f>AVERAGE(Y54,Y48,Y41,Y34,Y27,Y21,Y16)</f>
        <v>8.0697806395285383</v>
      </c>
      <c r="Z59" s="229">
        <f>AVERAGE(Z54,Z48,Z41,Z34,Z27,Z21,Z16)</f>
        <v>81.020408163265301</v>
      </c>
      <c r="AA59" s="10"/>
    </row>
    <row r="60" spans="2:27" x14ac:dyDescent="0.25">
      <c r="B60" s="3"/>
      <c r="C60" s="4"/>
      <c r="D60" s="195" t="s">
        <v>109</v>
      </c>
      <c r="E60" s="18"/>
      <c r="F60" s="28"/>
      <c r="G60" s="48"/>
      <c r="H60" s="257" t="s">
        <v>50</v>
      </c>
      <c r="I60" s="11"/>
      <c r="J60" s="11"/>
      <c r="K60" s="11"/>
      <c r="L60" s="32"/>
      <c r="M60" s="11"/>
      <c r="N60" s="11"/>
      <c r="O60" s="11"/>
      <c r="P60" s="32"/>
      <c r="Q60" s="11"/>
      <c r="R60" s="11"/>
      <c r="S60" s="11"/>
      <c r="T60" s="32"/>
      <c r="U60" s="11"/>
      <c r="V60" s="11"/>
      <c r="W60" s="11"/>
      <c r="X60" s="38"/>
      <c r="Y60" s="229">
        <f>AVERAGE(Y49,Y42,Y35,Y28,Y22,Y17,Y13)</f>
        <v>7.8814859277044151</v>
      </c>
      <c r="Z60" s="229">
        <f>AVERAGE(Z49,Z42,Z35,Z28,Z22,Z17,Z13)</f>
        <v>74.997129286497213</v>
      </c>
      <c r="AA60" s="10"/>
    </row>
    <row r="61" spans="2:27" x14ac:dyDescent="0.25">
      <c r="B61" s="3"/>
      <c r="C61" s="4"/>
      <c r="D61" s="195" t="s">
        <v>119</v>
      </c>
      <c r="E61" s="18"/>
      <c r="F61" s="28"/>
      <c r="G61" s="48"/>
      <c r="H61" s="257" t="s">
        <v>50</v>
      </c>
      <c r="I61" s="11"/>
      <c r="J61" s="11"/>
      <c r="K61" s="11"/>
      <c r="L61" s="32"/>
      <c r="M61" s="11"/>
      <c r="N61" s="11"/>
      <c r="O61" s="11"/>
      <c r="P61" s="32"/>
      <c r="Q61" s="11"/>
      <c r="R61" s="11"/>
      <c r="S61" s="11"/>
      <c r="T61" s="32"/>
      <c r="U61" s="11"/>
      <c r="V61" s="11"/>
      <c r="W61" s="11"/>
      <c r="X61" s="38"/>
      <c r="Y61" s="229">
        <f>AVERAGE(Y43,Y36,Y29,Y23,Y18,Y14,Y12)</f>
        <v>8.1372282246231826</v>
      </c>
      <c r="Z61" s="229">
        <f>AVERAGE(Z43,Z36,Z29,Z23,Z18,Z14,Z12)</f>
        <v>83.672135520875017</v>
      </c>
      <c r="AA61" s="10"/>
    </row>
    <row r="62" spans="2:27" x14ac:dyDescent="0.25">
      <c r="B62" s="3"/>
      <c r="C62" s="4"/>
      <c r="D62" s="31"/>
      <c r="E62" s="18"/>
      <c r="F62" s="28"/>
      <c r="G62" s="48"/>
      <c r="H62" s="40"/>
      <c r="I62" s="11"/>
      <c r="J62" s="11"/>
      <c r="K62" s="11"/>
      <c r="L62" s="32"/>
      <c r="M62" s="11"/>
      <c r="N62" s="11"/>
      <c r="O62" s="11"/>
      <c r="P62" s="32"/>
      <c r="Q62" s="11"/>
      <c r="R62" s="11"/>
      <c r="S62" s="11"/>
      <c r="T62" s="32"/>
      <c r="U62" s="11"/>
      <c r="V62" s="11"/>
      <c r="W62" s="11"/>
      <c r="X62" s="38"/>
      <c r="Y62" s="81">
        <f>Y61-Y60</f>
        <v>0.25574229691876749</v>
      </c>
      <c r="Z62" s="81">
        <f>Z61-Z60</f>
        <v>8.675006234377804</v>
      </c>
      <c r="AA62" s="10"/>
    </row>
    <row r="63" spans="2:27" x14ac:dyDescent="0.25">
      <c r="B63" s="3"/>
      <c r="C63" s="437" t="s">
        <v>57</v>
      </c>
      <c r="D63" s="73" t="s">
        <v>119</v>
      </c>
      <c r="E63" s="93">
        <v>5</v>
      </c>
      <c r="F63" s="93">
        <v>17</v>
      </c>
      <c r="G63" s="51">
        <f t="shared" si="0"/>
        <v>17</v>
      </c>
      <c r="H63" s="96" t="s">
        <v>51</v>
      </c>
      <c r="I63" s="97"/>
      <c r="J63" s="98"/>
      <c r="K63" s="98"/>
      <c r="L63" s="103">
        <f>SUM(I63:K63)*100/G63</f>
        <v>0</v>
      </c>
      <c r="M63" s="98"/>
      <c r="N63" s="98"/>
      <c r="O63" s="98"/>
      <c r="P63" s="103">
        <f>SUM(M63:O63)*100/G63</f>
        <v>0</v>
      </c>
      <c r="Q63" s="98"/>
      <c r="R63" s="98"/>
      <c r="S63" s="98">
        <v>2</v>
      </c>
      <c r="T63" s="103">
        <f>SUM(Q63:S63)*100/G63</f>
        <v>11.764705882352942</v>
      </c>
      <c r="U63" s="98">
        <v>2</v>
      </c>
      <c r="V63" s="98">
        <v>9</v>
      </c>
      <c r="W63" s="98">
        <v>4</v>
      </c>
      <c r="X63" s="86">
        <f>SUM(U63:W63)*100/G63</f>
        <v>88.235294117647058</v>
      </c>
      <c r="Y63" s="79">
        <f>(($I$11*I63)+($J$11*J63)+($K$11*K63)+($M$11*M63)+($N$11*N63)+($O$11*O63)+($Q$11*Q63)+($R$11*R63)+($S$11*S63)+($U$11*U63)+($V$11*V63)+($W$11*W63))/F63</f>
        <v>10.882352941176471</v>
      </c>
      <c r="Z63" s="80">
        <f t="shared" ref="Z63:Z81" si="2">T63+X63</f>
        <v>100</v>
      </c>
      <c r="AA63" s="10"/>
    </row>
    <row r="64" spans="2:27" x14ac:dyDescent="0.25">
      <c r="B64" s="3"/>
      <c r="C64" s="151" t="s">
        <v>57</v>
      </c>
      <c r="D64" s="73" t="s">
        <v>109</v>
      </c>
      <c r="E64" s="93">
        <v>5</v>
      </c>
      <c r="F64" s="93">
        <v>23</v>
      </c>
      <c r="G64" s="51">
        <f t="shared" si="0"/>
        <v>23</v>
      </c>
      <c r="H64" s="96" t="s">
        <v>51</v>
      </c>
      <c r="I64" s="97"/>
      <c r="J64" s="98"/>
      <c r="K64" s="98"/>
      <c r="L64" s="103">
        <f>SUM(I64:K64)*100/G64</f>
        <v>0</v>
      </c>
      <c r="M64" s="98"/>
      <c r="N64" s="98"/>
      <c r="O64" s="98"/>
      <c r="P64" s="103">
        <f>SUM(M64:O64)*100/G64</f>
        <v>0</v>
      </c>
      <c r="Q64" s="98"/>
      <c r="R64" s="98"/>
      <c r="S64" s="98">
        <v>1</v>
      </c>
      <c r="T64" s="103">
        <f>SUM(Q64:S64)*100/G64</f>
        <v>4.3478260869565215</v>
      </c>
      <c r="U64" s="98">
        <v>8</v>
      </c>
      <c r="V64" s="98">
        <v>13</v>
      </c>
      <c r="W64" s="98">
        <v>1</v>
      </c>
      <c r="X64" s="86">
        <f>SUM(U64:W64)*100/G64</f>
        <v>95.652173913043484</v>
      </c>
      <c r="Y64" s="79">
        <f>(($I$11*I64)+($J$11*J64)+($K$11*K64)+($M$11*M64)+($N$11*N64)+($O$11*O64)+($Q$11*Q64)+($R$11*R64)+($S$11*S64)+($U$11*U64)+($V$11*V64)+($W$11*W64))/F64</f>
        <v>10.608695652173912</v>
      </c>
      <c r="Z64" s="80">
        <f t="shared" si="2"/>
        <v>100</v>
      </c>
      <c r="AA64" s="10"/>
    </row>
    <row r="65" spans="2:27" x14ac:dyDescent="0.25">
      <c r="B65" s="3"/>
      <c r="C65" s="151" t="s">
        <v>57</v>
      </c>
      <c r="D65" s="73" t="s">
        <v>119</v>
      </c>
      <c r="E65" s="93">
        <v>6</v>
      </c>
      <c r="F65" s="93">
        <v>21</v>
      </c>
      <c r="G65" s="51">
        <f t="shared" si="0"/>
        <v>21</v>
      </c>
      <c r="H65" s="96" t="s">
        <v>51</v>
      </c>
      <c r="I65" s="97"/>
      <c r="J65" s="98"/>
      <c r="K65" s="98"/>
      <c r="L65" s="103">
        <f>SUM(I65:K65)*100/G65</f>
        <v>0</v>
      </c>
      <c r="M65" s="98"/>
      <c r="N65" s="98"/>
      <c r="O65" s="98"/>
      <c r="P65" s="103">
        <f>SUM(M65:O65)*100/G65</f>
        <v>0</v>
      </c>
      <c r="Q65" s="98"/>
      <c r="R65" s="98"/>
      <c r="S65" s="98">
        <v>1</v>
      </c>
      <c r="T65" s="103">
        <f>SUM(Q65:S65)*100/G65</f>
        <v>4.7619047619047619</v>
      </c>
      <c r="U65" s="98">
        <v>4</v>
      </c>
      <c r="V65" s="98">
        <v>14</v>
      </c>
      <c r="W65" s="98">
        <v>2</v>
      </c>
      <c r="X65" s="86">
        <f>SUM(U65:W65)*100/G65</f>
        <v>95.238095238095241</v>
      </c>
      <c r="Y65" s="79">
        <f>(($I$11*I65)+($J$11*J65)+($K$11*K65)+($M$11*M65)+($N$11*N65)+($O$11*O65)+($Q$11*Q65)+($R$11*R65)+($S$11*S65)+($U$11*U65)+($V$11*V65)+($W$11*W65))/F65</f>
        <v>10.80952380952381</v>
      </c>
      <c r="Z65" s="80">
        <f t="shared" si="2"/>
        <v>100</v>
      </c>
      <c r="AA65" s="10"/>
    </row>
    <row r="66" spans="2:27" x14ac:dyDescent="0.25">
      <c r="B66" s="3"/>
      <c r="C66" s="438"/>
      <c r="D66" s="83"/>
      <c r="E66" s="439"/>
      <c r="F66" s="439"/>
      <c r="G66" s="83"/>
      <c r="H66" s="440"/>
      <c r="I66" s="441"/>
      <c r="J66" s="442"/>
      <c r="K66" s="442"/>
      <c r="L66" s="443"/>
      <c r="M66" s="442"/>
      <c r="N66" s="442"/>
      <c r="O66" s="442"/>
      <c r="P66" s="443"/>
      <c r="Q66" s="442"/>
      <c r="R66" s="442"/>
      <c r="S66" s="442"/>
      <c r="T66" s="443"/>
      <c r="U66" s="442"/>
      <c r="V66" s="442"/>
      <c r="W66" s="442"/>
      <c r="X66" s="444"/>
      <c r="Y66" s="81">
        <f>Y65-Y64</f>
        <v>0.20082815734989801</v>
      </c>
      <c r="Z66" s="81">
        <f>Z65-Z64</f>
        <v>0</v>
      </c>
      <c r="AA66" s="10"/>
    </row>
    <row r="67" spans="2:27" x14ac:dyDescent="0.25">
      <c r="B67" s="3"/>
      <c r="C67" s="151" t="s">
        <v>57</v>
      </c>
      <c r="D67" s="195" t="s">
        <v>105</v>
      </c>
      <c r="E67" s="194">
        <v>5</v>
      </c>
      <c r="F67" s="206">
        <v>10</v>
      </c>
      <c r="G67" s="51">
        <f t="shared" si="0"/>
        <v>10</v>
      </c>
      <c r="H67" s="264" t="s">
        <v>51</v>
      </c>
      <c r="I67" s="206"/>
      <c r="J67" s="206"/>
      <c r="K67" s="205"/>
      <c r="L67" s="41">
        <f>SUM(I67:K67)*100/G67</f>
        <v>0</v>
      </c>
      <c r="M67" s="207"/>
      <c r="N67" s="207"/>
      <c r="O67" s="28"/>
      <c r="P67" s="41">
        <f>SUM(M67:O67)*100/G67</f>
        <v>0</v>
      </c>
      <c r="Q67" s="207"/>
      <c r="R67" s="207"/>
      <c r="S67" s="28"/>
      <c r="T67" s="41">
        <f>SUM(Q67:S67)*100/G67</f>
        <v>0</v>
      </c>
      <c r="U67" s="207">
        <v>1</v>
      </c>
      <c r="V67" s="207">
        <v>7</v>
      </c>
      <c r="W67" s="28">
        <v>2</v>
      </c>
      <c r="X67" s="43">
        <f>SUM(U67:W67)*100/G67</f>
        <v>100</v>
      </c>
      <c r="Y67" s="196">
        <f>((1*I67)+(2*J67)+(3*K67)+(4*M67)+(5*N67)+(6*O67)+(7*Q67)+(8*R67)+(9*S67)+(10*U67)+(11*V67)+(12*W67))/G67</f>
        <v>11.1</v>
      </c>
      <c r="Z67" s="197">
        <f t="shared" si="2"/>
        <v>100</v>
      </c>
      <c r="AA67" s="10"/>
    </row>
    <row r="68" spans="2:27" x14ac:dyDescent="0.25">
      <c r="B68" s="3"/>
      <c r="C68" s="151" t="s">
        <v>57</v>
      </c>
      <c r="D68" s="195" t="s">
        <v>109</v>
      </c>
      <c r="E68" s="194">
        <v>6</v>
      </c>
      <c r="F68" s="280">
        <v>10</v>
      </c>
      <c r="G68" s="51">
        <f t="shared" si="0"/>
        <v>10</v>
      </c>
      <c r="H68" s="264" t="s">
        <v>51</v>
      </c>
      <c r="I68" s="280"/>
      <c r="J68" s="280"/>
      <c r="K68" s="282"/>
      <c r="L68" s="41">
        <f>SUM(I68:K68)*100/G68</f>
        <v>0</v>
      </c>
      <c r="M68" s="281"/>
      <c r="N68" s="281"/>
      <c r="O68" s="28"/>
      <c r="P68" s="41">
        <f>SUM(M68:O68)*100/G68</f>
        <v>0</v>
      </c>
      <c r="Q68" s="281"/>
      <c r="R68" s="281">
        <v>1</v>
      </c>
      <c r="S68" s="28"/>
      <c r="T68" s="41">
        <f>SUM(Q68:S68)*100/G68</f>
        <v>10</v>
      </c>
      <c r="U68" s="281">
        <v>2</v>
      </c>
      <c r="V68" s="281">
        <v>4</v>
      </c>
      <c r="W68" s="28">
        <v>3</v>
      </c>
      <c r="X68" s="43">
        <f>SUM(U68:W68)*100/G68</f>
        <v>90</v>
      </c>
      <c r="Y68" s="196">
        <f>((1*I68)+(2*J68)+(3*K68)+(4*M68)+(5*N68)+(6*O68)+(7*Q68)+(8*R68)+(9*S68)+(10*U68)+(11*V68)+(12*W68))/G68</f>
        <v>10.8</v>
      </c>
      <c r="Z68" s="197">
        <f t="shared" si="2"/>
        <v>100</v>
      </c>
      <c r="AA68" s="10"/>
    </row>
    <row r="69" spans="2:27" ht="18.75" customHeight="1" x14ac:dyDescent="0.25">
      <c r="B69" s="3"/>
      <c r="C69" s="151" t="s">
        <v>58</v>
      </c>
      <c r="D69" s="195" t="s">
        <v>119</v>
      </c>
      <c r="E69" s="194">
        <v>7</v>
      </c>
      <c r="F69" s="428">
        <v>10</v>
      </c>
      <c r="G69" s="51">
        <f t="shared" si="0"/>
        <v>10</v>
      </c>
      <c r="H69" s="264" t="s">
        <v>51</v>
      </c>
      <c r="I69" s="428"/>
      <c r="J69" s="428"/>
      <c r="K69" s="430"/>
      <c r="L69" s="41">
        <f>SUM(I69:K69)*100/G69</f>
        <v>0</v>
      </c>
      <c r="M69" s="429"/>
      <c r="N69" s="429"/>
      <c r="O69" s="28">
        <v>2</v>
      </c>
      <c r="P69" s="41">
        <f>SUM(M69:O69)*100/G69</f>
        <v>20</v>
      </c>
      <c r="Q69" s="429">
        <v>1</v>
      </c>
      <c r="R69" s="429">
        <v>2</v>
      </c>
      <c r="S69" s="28">
        <v>1</v>
      </c>
      <c r="T69" s="41">
        <f>SUM(Q69:S69)*100/G69</f>
        <v>40</v>
      </c>
      <c r="U69" s="429">
        <v>3</v>
      </c>
      <c r="V69" s="429">
        <v>1</v>
      </c>
      <c r="W69" s="28"/>
      <c r="X69" s="43">
        <f>SUM(U69:W69)*100/G69</f>
        <v>40</v>
      </c>
      <c r="Y69" s="196">
        <f>((1*I69)+(2*J69)+(3*K69)+(4*M69)+(5*N69)+(6*O69)+(7*Q69)+(8*R69)+(9*S69)+(10*U69)+(11*V69)+(12*W69))/G69</f>
        <v>8.5</v>
      </c>
      <c r="Z69" s="197">
        <f t="shared" si="2"/>
        <v>80</v>
      </c>
      <c r="AA69" s="10"/>
    </row>
    <row r="70" spans="2:27" x14ac:dyDescent="0.25">
      <c r="B70" s="3"/>
      <c r="C70" s="438"/>
      <c r="D70" s="83"/>
      <c r="E70" s="445"/>
      <c r="F70" s="446"/>
      <c r="G70" s="83"/>
      <c r="H70" s="447"/>
      <c r="I70" s="446"/>
      <c r="J70" s="446"/>
      <c r="K70" s="448"/>
      <c r="L70" s="449"/>
      <c r="M70" s="446"/>
      <c r="N70" s="446"/>
      <c r="O70" s="448"/>
      <c r="P70" s="449"/>
      <c r="Q70" s="446"/>
      <c r="R70" s="446"/>
      <c r="S70" s="448"/>
      <c r="T70" s="449"/>
      <c r="U70" s="446"/>
      <c r="V70" s="446"/>
      <c r="W70" s="448"/>
      <c r="X70" s="43"/>
      <c r="Y70" s="81">
        <f>Y69-Y68</f>
        <v>-2.3000000000000007</v>
      </c>
      <c r="Z70" s="81">
        <f>Z69-Z68</f>
        <v>-20</v>
      </c>
      <c r="AA70" s="10"/>
    </row>
    <row r="71" spans="2:27" x14ac:dyDescent="0.25">
      <c r="B71" s="3"/>
      <c r="C71" s="151" t="s">
        <v>57</v>
      </c>
      <c r="D71" s="140" t="s">
        <v>99</v>
      </c>
      <c r="E71" s="186">
        <v>5</v>
      </c>
      <c r="F71" s="186">
        <v>16</v>
      </c>
      <c r="G71" s="51">
        <f>I71+J71+K71+M71+N71+O71+Q71+R71+S71+U71+V71+W71</f>
        <v>16</v>
      </c>
      <c r="H71" s="187" t="s">
        <v>51</v>
      </c>
      <c r="I71" s="188"/>
      <c r="J71" s="188"/>
      <c r="K71" s="188"/>
      <c r="L71" s="189">
        <f>SUM(I71:K71)*100/G71</f>
        <v>0</v>
      </c>
      <c r="M71" s="188"/>
      <c r="N71" s="188"/>
      <c r="O71" s="188"/>
      <c r="P71" s="189">
        <f>SUM(M71:O71)*100/G71</f>
        <v>0</v>
      </c>
      <c r="Q71" s="188"/>
      <c r="R71" s="188"/>
      <c r="S71" s="188">
        <v>1</v>
      </c>
      <c r="T71" s="189">
        <f>SUM(Q71:S71)*100/G71</f>
        <v>6.25</v>
      </c>
      <c r="U71" s="188">
        <v>7</v>
      </c>
      <c r="V71" s="188">
        <v>8</v>
      </c>
      <c r="W71" s="188"/>
      <c r="X71" s="189">
        <f>SUM(U71:W71)*100/G71</f>
        <v>93.75</v>
      </c>
      <c r="Y71" s="144">
        <f>(($I$11*I71)+($J$11*J71)+($K$11*K71)+($M$11*M71)+($N$11*N71)+($O$11*O71)+($Q$11*Q71)+($R$11*R71)+($S$11*S71)+($U$11*U71)+($V$11*V71)+($W$11*W71))/F71</f>
        <v>10.4375</v>
      </c>
      <c r="Z71" s="145">
        <f>T71+X71</f>
        <v>100</v>
      </c>
      <c r="AA71" s="10"/>
    </row>
    <row r="72" spans="2:27" x14ac:dyDescent="0.25">
      <c r="B72" s="3"/>
      <c r="C72" s="151" t="s">
        <v>57</v>
      </c>
      <c r="D72" s="195" t="s">
        <v>105</v>
      </c>
      <c r="E72" s="194">
        <v>6</v>
      </c>
      <c r="F72" s="206">
        <v>17</v>
      </c>
      <c r="G72" s="51">
        <f>I72+J72+K72+M72+N72+O72+Q72+R72+S72+U72+V72+W72</f>
        <v>17</v>
      </c>
      <c r="H72" s="264" t="s">
        <v>51</v>
      </c>
      <c r="I72" s="206"/>
      <c r="J72" s="206"/>
      <c r="K72" s="205"/>
      <c r="L72" s="41">
        <f>SUM(I72:K72)*100/G72</f>
        <v>0</v>
      </c>
      <c r="M72" s="207"/>
      <c r="N72" s="207"/>
      <c r="O72" s="28"/>
      <c r="P72" s="41">
        <f>SUM(M72:O72)*100/G72</f>
        <v>0</v>
      </c>
      <c r="Q72" s="207"/>
      <c r="R72" s="207">
        <v>2</v>
      </c>
      <c r="S72" s="28">
        <v>7</v>
      </c>
      <c r="T72" s="41">
        <f>SUM(Q72:S72)*100/G72</f>
        <v>52.941176470588232</v>
      </c>
      <c r="U72" s="207">
        <v>3</v>
      </c>
      <c r="V72" s="207">
        <v>4</v>
      </c>
      <c r="W72" s="28">
        <v>1</v>
      </c>
      <c r="X72" s="43">
        <f>SUM(U72:W72)*100/G72</f>
        <v>47.058823529411768</v>
      </c>
      <c r="Y72" s="196">
        <f>((1*I72)+(2*J72)+(3*K72)+(4*M72)+(5*N72)+(6*O72)+(7*Q72)+(8*R72)+(9*S72)+(10*U72)+(11*V72)+(12*W72))/G72</f>
        <v>9.7058823529411757</v>
      </c>
      <c r="Z72" s="197">
        <f>T72+X72</f>
        <v>100</v>
      </c>
      <c r="AA72" s="10"/>
    </row>
    <row r="73" spans="2:27" x14ac:dyDescent="0.25">
      <c r="B73" s="3"/>
      <c r="C73" s="151" t="s">
        <v>57</v>
      </c>
      <c r="D73" s="195" t="s">
        <v>109</v>
      </c>
      <c r="E73" s="194">
        <v>7</v>
      </c>
      <c r="F73" s="280">
        <v>17</v>
      </c>
      <c r="G73" s="51">
        <f>I73+J73+K73+M73+N73+O73+Q73+R73+S73+U73+V73+W73</f>
        <v>17</v>
      </c>
      <c r="H73" s="264" t="s">
        <v>51</v>
      </c>
      <c r="I73" s="280"/>
      <c r="J73" s="280"/>
      <c r="K73" s="282"/>
      <c r="L73" s="41">
        <f>SUM(I73:K73)*100/G73</f>
        <v>0</v>
      </c>
      <c r="M73" s="281"/>
      <c r="N73" s="281"/>
      <c r="O73" s="28"/>
      <c r="P73" s="41">
        <f>SUM(M73:O73)*100/G73</f>
        <v>0</v>
      </c>
      <c r="Q73" s="281"/>
      <c r="R73" s="281"/>
      <c r="S73" s="28">
        <v>1</v>
      </c>
      <c r="T73" s="41">
        <f>SUM(Q73:S73)*100/G73</f>
        <v>5.882352941176471</v>
      </c>
      <c r="U73" s="281">
        <v>3</v>
      </c>
      <c r="V73" s="281">
        <v>8</v>
      </c>
      <c r="W73" s="28">
        <v>5</v>
      </c>
      <c r="X73" s="43">
        <f>SUM(U73:W73)*100/G73</f>
        <v>94.117647058823536</v>
      </c>
      <c r="Y73" s="196">
        <f>((1*I73)+(2*J73)+(3*K73)+(4*M73)+(5*N73)+(6*O73)+(7*Q73)+(8*R73)+(9*S73)+(10*U73)+(11*V73)+(12*W73))/G73</f>
        <v>11</v>
      </c>
      <c r="Z73" s="197">
        <f>T73+X73</f>
        <v>100</v>
      </c>
      <c r="AA73" s="10"/>
    </row>
    <row r="74" spans="2:27" ht="17.25" customHeight="1" x14ac:dyDescent="0.25">
      <c r="B74" s="3"/>
      <c r="C74" s="151" t="s">
        <v>58</v>
      </c>
      <c r="D74" s="195" t="s">
        <v>119</v>
      </c>
      <c r="E74" s="194">
        <v>8</v>
      </c>
      <c r="F74" s="428">
        <v>18</v>
      </c>
      <c r="G74" s="51">
        <f>I74+J74+K74+M74+N74+O74+Q74+R74+S74+U74+V74+W74</f>
        <v>18</v>
      </c>
      <c r="H74" s="264" t="s">
        <v>51</v>
      </c>
      <c r="I74" s="428"/>
      <c r="J74" s="428">
        <v>6</v>
      </c>
      <c r="K74" s="430"/>
      <c r="L74" s="41">
        <f>SUM(I74:K74)*100/G74</f>
        <v>33.333333333333336</v>
      </c>
      <c r="M74" s="429">
        <v>3</v>
      </c>
      <c r="N74" s="429">
        <v>1</v>
      </c>
      <c r="O74" s="28">
        <v>3</v>
      </c>
      <c r="P74" s="41">
        <f>SUM(M74:O74)*100/G74</f>
        <v>38.888888888888886</v>
      </c>
      <c r="Q74" s="429">
        <v>1</v>
      </c>
      <c r="R74" s="429"/>
      <c r="S74" s="28">
        <v>1</v>
      </c>
      <c r="T74" s="41">
        <f>SUM(Q74:S74)*100/G74</f>
        <v>11.111111111111111</v>
      </c>
      <c r="U74" s="429">
        <v>3</v>
      </c>
      <c r="V74" s="429"/>
      <c r="W74" s="28"/>
      <c r="X74" s="43">
        <f>SUM(U74:W74)*100/G74</f>
        <v>16.666666666666668</v>
      </c>
      <c r="Y74" s="196">
        <f>((1*I74)+(2*J74)+(3*K74)+(4*M74)+(5*N74)+(6*O74)+(7*Q74)+(8*R74)+(9*S74)+(10*U74)+(11*V74)+(12*W74))/G74</f>
        <v>5.166666666666667</v>
      </c>
      <c r="Z74" s="197">
        <f>T74+X74</f>
        <v>27.777777777777779</v>
      </c>
      <c r="AA74" s="10"/>
    </row>
    <row r="75" spans="2:27" x14ac:dyDescent="0.25">
      <c r="B75" s="3"/>
      <c r="C75" s="265"/>
      <c r="D75" s="37"/>
      <c r="E75" s="266"/>
      <c r="F75" s="266"/>
      <c r="G75" s="37"/>
      <c r="H75" s="261"/>
      <c r="I75" s="267"/>
      <c r="J75" s="268"/>
      <c r="K75" s="268"/>
      <c r="L75" s="269"/>
      <c r="M75" s="268"/>
      <c r="N75" s="268"/>
      <c r="O75" s="268"/>
      <c r="P75" s="269"/>
      <c r="Q75" s="268"/>
      <c r="R75" s="268"/>
      <c r="S75" s="268"/>
      <c r="T75" s="269"/>
      <c r="U75" s="268"/>
      <c r="V75" s="268"/>
      <c r="W75" s="268"/>
      <c r="X75" s="263"/>
      <c r="Y75" s="81">
        <f>Y74-Y73</f>
        <v>-5.833333333333333</v>
      </c>
      <c r="Z75" s="81">
        <f>Z74-Z73</f>
        <v>-72.222222222222229</v>
      </c>
      <c r="AA75" s="10"/>
    </row>
    <row r="76" spans="2:27" x14ac:dyDescent="0.25">
      <c r="B76" s="3"/>
      <c r="C76" s="95" t="s">
        <v>92</v>
      </c>
      <c r="D76" s="73" t="s">
        <v>89</v>
      </c>
      <c r="E76" s="94">
        <v>4</v>
      </c>
      <c r="F76" s="94">
        <v>14</v>
      </c>
      <c r="G76" s="51">
        <f t="shared" si="0"/>
        <v>14</v>
      </c>
      <c r="H76" s="96" t="s">
        <v>51</v>
      </c>
      <c r="I76" s="99"/>
      <c r="J76" s="99"/>
      <c r="K76" s="99"/>
      <c r="L76" s="84">
        <f>SUM(I76:K76)*100/G76</f>
        <v>0</v>
      </c>
      <c r="M76" s="99"/>
      <c r="N76" s="99">
        <v>2</v>
      </c>
      <c r="O76" s="99"/>
      <c r="P76" s="84">
        <f>SUM(M76:O76)*100/G76</f>
        <v>14.285714285714286</v>
      </c>
      <c r="Q76" s="99">
        <v>3</v>
      </c>
      <c r="R76" s="99">
        <v>1</v>
      </c>
      <c r="S76" s="99">
        <v>3</v>
      </c>
      <c r="T76" s="84">
        <f>SUM(Q76:S76)*100/G76</f>
        <v>50</v>
      </c>
      <c r="U76" s="99">
        <v>5</v>
      </c>
      <c r="V76" s="99"/>
      <c r="W76" s="99"/>
      <c r="X76" s="84">
        <f>SUM(U76:W76)*100/G76</f>
        <v>35.714285714285715</v>
      </c>
      <c r="Y76" s="79">
        <f>(($I$11*I76)+($J$11*J76)+($K$11*K76)+($M$11*M76)+($N$11*N76)+($O$11*O76)+($Q$11*Q76)+($R$11*R76)+($S$11*S76)+($U$11*U76)+($V$11*V76)+($W$11*W76))/F76</f>
        <v>8.2857142857142865</v>
      </c>
      <c r="Z76" s="80">
        <f t="shared" si="2"/>
        <v>85.714285714285722</v>
      </c>
      <c r="AA76" s="10"/>
    </row>
    <row r="77" spans="2:27" x14ac:dyDescent="0.25">
      <c r="B77" s="3"/>
      <c r="C77" s="21" t="s">
        <v>57</v>
      </c>
      <c r="D77" s="37" t="s">
        <v>20</v>
      </c>
      <c r="E77" s="22">
        <v>5</v>
      </c>
      <c r="F77" s="22">
        <v>14</v>
      </c>
      <c r="G77" s="51">
        <f>I77+J77+K77+M77+N77+O77+Q77+R77+S77+U77+V77+W77</f>
        <v>14</v>
      </c>
      <c r="H77" s="33" t="s">
        <v>51</v>
      </c>
      <c r="I77" s="6"/>
      <c r="J77" s="6"/>
      <c r="K77" s="6"/>
      <c r="L77" s="43">
        <f>SUM(I77:K77)*100/F77</f>
        <v>0</v>
      </c>
      <c r="M77" s="6"/>
      <c r="N77" s="6"/>
      <c r="O77" s="6"/>
      <c r="P77" s="43">
        <f>SUM(M77:O77)*100/F77</f>
        <v>0</v>
      </c>
      <c r="Q77" s="6"/>
      <c r="R77" s="6"/>
      <c r="S77" s="6"/>
      <c r="T77" s="43">
        <f>SUM(Q77:S77)*100/F77</f>
        <v>0</v>
      </c>
      <c r="U77" s="6">
        <v>5</v>
      </c>
      <c r="V77" s="6">
        <v>9</v>
      </c>
      <c r="W77" s="6"/>
      <c r="X77" s="43">
        <f>SUM(U77:W77)*100/F77</f>
        <v>100</v>
      </c>
      <c r="Y77" s="43">
        <f>(($I$11*I77)+($J$11*J77)+($K$11*K77)+($M$11*M77)+($N$11*N77)+($O$11*O77)+($Q$11*Q77)+($R$11*R77)+($S$11*S77)+($U$11*U77)+($V$11*V77)+($W$11*W77))/F77</f>
        <v>10.642857142857142</v>
      </c>
      <c r="Z77" s="44">
        <f t="shared" si="2"/>
        <v>100</v>
      </c>
      <c r="AA77" s="10"/>
    </row>
    <row r="78" spans="2:27" x14ac:dyDescent="0.25">
      <c r="B78" s="3"/>
      <c r="C78" s="151" t="s">
        <v>57</v>
      </c>
      <c r="D78" s="140" t="s">
        <v>99</v>
      </c>
      <c r="E78" s="180">
        <v>6</v>
      </c>
      <c r="F78" s="180">
        <v>14</v>
      </c>
      <c r="G78" s="51">
        <f>I78+J78+K78+M78+N78+O78+Q78+R78+S78+U78+V78+W78</f>
        <v>14</v>
      </c>
      <c r="H78" s="190" t="s">
        <v>51</v>
      </c>
      <c r="I78" s="142"/>
      <c r="J78" s="142"/>
      <c r="K78" s="142"/>
      <c r="L78" s="144">
        <f>SUM(I78:K78)*100/F78</f>
        <v>0</v>
      </c>
      <c r="M78" s="142"/>
      <c r="N78" s="142"/>
      <c r="O78" s="142"/>
      <c r="P78" s="144">
        <f>SUM(M78:O78)*100/F78</f>
        <v>0</v>
      </c>
      <c r="Q78" s="142"/>
      <c r="R78" s="142"/>
      <c r="S78" s="142"/>
      <c r="T78" s="144">
        <f>SUM(Q78:S78)*100/F78</f>
        <v>0</v>
      </c>
      <c r="U78" s="142">
        <v>2</v>
      </c>
      <c r="V78" s="142">
        <v>11</v>
      </c>
      <c r="W78" s="142">
        <v>1</v>
      </c>
      <c r="X78" s="144">
        <f>SUM(U78:W78)*100/F78</f>
        <v>100</v>
      </c>
      <c r="Y78" s="144">
        <f>(($I$11*I78)+($J$11*J78)+($K$11*K78)+($M$11*M78)+($N$11*N78)+($O$11*O78)+($Q$11*Q78)+($R$11*R78)+($S$11*S78)+($U$11*U78)+($V$11*V78)+($W$11*W78))/F78</f>
        <v>10.928571428571429</v>
      </c>
      <c r="Z78" s="145">
        <f t="shared" si="2"/>
        <v>100</v>
      </c>
      <c r="AA78" s="10"/>
    </row>
    <row r="79" spans="2:27" x14ac:dyDescent="0.25">
      <c r="B79" s="3"/>
      <c r="C79" s="151" t="s">
        <v>57</v>
      </c>
      <c r="D79" s="195" t="s">
        <v>105</v>
      </c>
      <c r="E79" s="194">
        <v>7</v>
      </c>
      <c r="F79" s="206">
        <v>14</v>
      </c>
      <c r="G79" s="51">
        <f>I79+J79+K79+M79+N79+O79+Q79+R79+S79+U79+V79+W79</f>
        <v>14</v>
      </c>
      <c r="H79" s="264" t="s">
        <v>51</v>
      </c>
      <c r="I79" s="206"/>
      <c r="J79" s="206"/>
      <c r="K79" s="205"/>
      <c r="L79" s="41">
        <f>SUM(I79:K79)*100/G79</f>
        <v>0</v>
      </c>
      <c r="M79" s="207"/>
      <c r="N79" s="207"/>
      <c r="O79" s="28"/>
      <c r="P79" s="41">
        <f>SUM(M79:O79)*100/G79</f>
        <v>0</v>
      </c>
      <c r="Q79" s="207"/>
      <c r="R79" s="207"/>
      <c r="S79" s="28">
        <v>1</v>
      </c>
      <c r="T79" s="41">
        <f>SUM(Q79:S79)*100/G79</f>
        <v>7.1428571428571432</v>
      </c>
      <c r="U79" s="207">
        <v>8</v>
      </c>
      <c r="V79" s="207">
        <v>4</v>
      </c>
      <c r="W79" s="28">
        <v>1</v>
      </c>
      <c r="X79" s="43">
        <f>SUM(U79:W79)*100/G79</f>
        <v>92.857142857142861</v>
      </c>
      <c r="Y79" s="196">
        <f>((1*I79)+(2*J79)+(3*K79)+(4*M79)+(5*N79)+(6*O79)+(7*Q79)+(8*R79)+(9*S79)+(10*U79)+(11*V79)+(12*W79))/G79</f>
        <v>10.357142857142858</v>
      </c>
      <c r="Z79" s="197">
        <f t="shared" si="2"/>
        <v>100</v>
      </c>
      <c r="AA79" s="10"/>
    </row>
    <row r="80" spans="2:27" ht="15" customHeight="1" x14ac:dyDescent="0.25">
      <c r="B80" s="3"/>
      <c r="C80" s="151" t="s">
        <v>58</v>
      </c>
      <c r="D80" s="195" t="s">
        <v>109</v>
      </c>
      <c r="E80" s="194">
        <v>8</v>
      </c>
      <c r="F80" s="280">
        <v>15</v>
      </c>
      <c r="G80" s="51">
        <f>I80+J80+K80+M80+N80+O80+Q80+R80+S80+U80+V80+W80</f>
        <v>15</v>
      </c>
      <c r="H80" s="264" t="s">
        <v>51</v>
      </c>
      <c r="I80" s="280">
        <v>6</v>
      </c>
      <c r="J80" s="280"/>
      <c r="K80" s="282">
        <v>1</v>
      </c>
      <c r="L80" s="41">
        <f>SUM(I80:K80)*100/G80</f>
        <v>46.666666666666664</v>
      </c>
      <c r="M80" s="281">
        <v>1</v>
      </c>
      <c r="N80" s="281"/>
      <c r="O80" s="28"/>
      <c r="P80" s="41">
        <f>SUM(M80:O80)*100/G80</f>
        <v>6.666666666666667</v>
      </c>
      <c r="Q80" s="281"/>
      <c r="R80" s="281"/>
      <c r="S80" s="28"/>
      <c r="T80" s="41">
        <f>SUM(Q80:S80)*100/G80</f>
        <v>0</v>
      </c>
      <c r="U80" s="281">
        <v>2</v>
      </c>
      <c r="V80" s="281">
        <v>5</v>
      </c>
      <c r="W80" s="28"/>
      <c r="X80" s="43">
        <f>SUM(U80:W80)*100/G80</f>
        <v>46.666666666666664</v>
      </c>
      <c r="Y80" s="196">
        <f>((1*I80)+(2*J80)+(3*K80)+(4*M80)+(5*N80)+(6*O80)+(7*Q80)+(8*R80)+(9*S80)+(10*U80)+(11*V80)+(12*W80))/G80</f>
        <v>5.8666666666666663</v>
      </c>
      <c r="Z80" s="197">
        <f t="shared" si="2"/>
        <v>46.666666666666664</v>
      </c>
      <c r="AA80" s="10"/>
    </row>
    <row r="81" spans="2:27" ht="15" customHeight="1" x14ac:dyDescent="0.25">
      <c r="B81" s="3"/>
      <c r="C81" s="151" t="s">
        <v>58</v>
      </c>
      <c r="D81" s="195" t="s">
        <v>119</v>
      </c>
      <c r="E81" s="194">
        <v>9</v>
      </c>
      <c r="F81" s="433">
        <v>15</v>
      </c>
      <c r="G81" s="51">
        <f>I81+J81+K81+M81+N81+O81+Q81+R81+S81+U81+V81+W81</f>
        <v>15</v>
      </c>
      <c r="H81" s="264" t="s">
        <v>51</v>
      </c>
      <c r="I81" s="433"/>
      <c r="J81" s="433">
        <v>3</v>
      </c>
      <c r="K81" s="432">
        <v>2</v>
      </c>
      <c r="L81" s="41">
        <f>SUM(I81:K81)*100/G81</f>
        <v>33.333333333333336</v>
      </c>
      <c r="M81" s="434">
        <v>1</v>
      </c>
      <c r="N81" s="434">
        <v>1</v>
      </c>
      <c r="O81" s="28">
        <v>2</v>
      </c>
      <c r="P81" s="41">
        <f>SUM(M81:O81)*100/G81</f>
        <v>26.666666666666668</v>
      </c>
      <c r="Q81" s="434">
        <v>1</v>
      </c>
      <c r="R81" s="434"/>
      <c r="S81" s="28">
        <v>1</v>
      </c>
      <c r="T81" s="41">
        <f>SUM(Q81:S81)*100/G81</f>
        <v>13.333333333333334</v>
      </c>
      <c r="U81" s="434">
        <v>4</v>
      </c>
      <c r="V81" s="434"/>
      <c r="W81" s="28"/>
      <c r="X81" s="43">
        <f>SUM(U81:W81)*100/G81</f>
        <v>26.666666666666668</v>
      </c>
      <c r="Y81" s="196">
        <f>((1*I81)+(2*J81)+(3*K81)+(4*M81)+(5*N81)+(6*O81)+(7*Q81)+(8*R81)+(9*S81)+(10*U81)+(11*V81)+(12*W81))/G81</f>
        <v>5.9333333333333336</v>
      </c>
      <c r="Z81" s="197">
        <f t="shared" si="2"/>
        <v>40</v>
      </c>
      <c r="AA81" s="10"/>
    </row>
    <row r="82" spans="2:27" x14ac:dyDescent="0.25">
      <c r="B82" s="3"/>
      <c r="C82" s="259"/>
      <c r="D82" s="37"/>
      <c r="E82" s="260"/>
      <c r="F82" s="260"/>
      <c r="G82" s="37"/>
      <c r="H82" s="261"/>
      <c r="I82" s="262"/>
      <c r="J82" s="262"/>
      <c r="K82" s="262"/>
      <c r="L82" s="263"/>
      <c r="M82" s="262"/>
      <c r="N82" s="262"/>
      <c r="O82" s="262"/>
      <c r="P82" s="263"/>
      <c r="Q82" s="262"/>
      <c r="R82" s="262"/>
      <c r="S82" s="262"/>
      <c r="T82" s="263"/>
      <c r="U82" s="262"/>
      <c r="V82" s="262"/>
      <c r="W82" s="262"/>
      <c r="X82" s="263"/>
      <c r="Y82" s="81">
        <f>Y81-Y80</f>
        <v>6.6666666666667318E-2</v>
      </c>
      <c r="Z82" s="81">
        <f>Z81-Z80</f>
        <v>-6.6666666666666643</v>
      </c>
      <c r="AA82" s="10"/>
    </row>
    <row r="83" spans="2:27" ht="15.75" customHeight="1" x14ac:dyDescent="0.25">
      <c r="B83" s="3"/>
      <c r="C83" s="87" t="s">
        <v>93</v>
      </c>
      <c r="D83" s="73" t="s">
        <v>89</v>
      </c>
      <c r="E83" s="100">
        <v>5</v>
      </c>
      <c r="F83" s="100">
        <v>15</v>
      </c>
      <c r="G83" s="51">
        <f t="shared" si="0"/>
        <v>15</v>
      </c>
      <c r="H83" s="102" t="s">
        <v>51</v>
      </c>
      <c r="I83" s="92"/>
      <c r="J83" s="92"/>
      <c r="K83" s="92"/>
      <c r="L83" s="79">
        <f>SUM(I83:K83)*100/G83</f>
        <v>0</v>
      </c>
      <c r="M83" s="92"/>
      <c r="N83" s="92"/>
      <c r="O83" s="92"/>
      <c r="P83" s="79">
        <f>SUM(M83:O83)*100/G83</f>
        <v>0</v>
      </c>
      <c r="Q83" s="92"/>
      <c r="R83" s="92"/>
      <c r="S83" s="92">
        <v>2</v>
      </c>
      <c r="T83" s="79">
        <f>SUM(Q83:S83)*100/G83</f>
        <v>13.333333333333334</v>
      </c>
      <c r="U83" s="92">
        <v>5</v>
      </c>
      <c r="V83" s="92">
        <v>8</v>
      </c>
      <c r="W83" s="92"/>
      <c r="X83" s="79">
        <f>SUM(U83:W83)*100/G83</f>
        <v>86.666666666666671</v>
      </c>
      <c r="Y83" s="79">
        <f>(($I$11*I83)+($J$11*J83)+($K$11*K83)+($M$11*M83)+($N$11*N83)+($O$11*O83)+($Q$11*Q83)+($R$11*R83)+($S$11*S83)+($U$11*U83)+($V$11*V83)+($W$11*W83))/F83</f>
        <v>10.4</v>
      </c>
      <c r="Z83" s="80">
        <f t="shared" ref="Z83:Z88" si="3">T83+X83</f>
        <v>100</v>
      </c>
    </row>
    <row r="84" spans="2:27" ht="14.25" customHeight="1" x14ac:dyDescent="0.25">
      <c r="B84" s="3"/>
      <c r="C84" s="5" t="s">
        <v>57</v>
      </c>
      <c r="D84" s="37" t="s">
        <v>20</v>
      </c>
      <c r="E84" s="3">
        <v>6</v>
      </c>
      <c r="F84" s="3">
        <v>15</v>
      </c>
      <c r="G84" s="2">
        <f t="shared" si="0"/>
        <v>15</v>
      </c>
      <c r="H84" s="33" t="s">
        <v>51</v>
      </c>
      <c r="I84" s="6"/>
      <c r="J84" s="6"/>
      <c r="K84" s="6"/>
      <c r="L84" s="43">
        <f>SUM(I84:K84)*100/F84</f>
        <v>0</v>
      </c>
      <c r="M84" s="6"/>
      <c r="N84" s="6"/>
      <c r="O84" s="6"/>
      <c r="P84" s="43">
        <f>SUM(M84:O84)*100/F84</f>
        <v>0</v>
      </c>
      <c r="Q84" s="6"/>
      <c r="R84" s="6"/>
      <c r="S84" s="6"/>
      <c r="T84" s="43">
        <f>SUM(Q84:S84)*100/F84</f>
        <v>0</v>
      </c>
      <c r="U84" s="6">
        <v>2</v>
      </c>
      <c r="V84" s="6">
        <v>9</v>
      </c>
      <c r="W84" s="6">
        <v>4</v>
      </c>
      <c r="X84" s="43">
        <f>SUM(U84:W84)*100/F84</f>
        <v>100</v>
      </c>
      <c r="Y84" s="43">
        <f>(($I$11*I84)+($J$11*J84)+($K$11*K84)+($M$11*M84)+($N$11*N84)+($O$11*O84)+($Q$11*Q84)+($R$11*R84)+($S$11*S84)+($U$11*U84)+($V$11*V84)+($W$11*W84))/F84</f>
        <v>11.133333333333333</v>
      </c>
      <c r="Z84" s="44">
        <f t="shared" si="3"/>
        <v>100</v>
      </c>
    </row>
    <row r="85" spans="2:27" ht="14.25" customHeight="1" x14ac:dyDescent="0.25">
      <c r="B85" s="3"/>
      <c r="C85" s="172" t="s">
        <v>57</v>
      </c>
      <c r="D85" s="140" t="s">
        <v>99</v>
      </c>
      <c r="E85" s="141">
        <v>7</v>
      </c>
      <c r="F85" s="141">
        <v>14</v>
      </c>
      <c r="G85" s="51">
        <f t="shared" si="0"/>
        <v>14</v>
      </c>
      <c r="H85" s="190" t="s">
        <v>51</v>
      </c>
      <c r="I85" s="142"/>
      <c r="J85" s="142"/>
      <c r="K85" s="142"/>
      <c r="L85" s="144">
        <f>SUM(I85:K85)*100/F85</f>
        <v>0</v>
      </c>
      <c r="M85" s="142"/>
      <c r="N85" s="142"/>
      <c r="O85" s="142"/>
      <c r="P85" s="144">
        <f>SUM(M85:O85)*100/F85</f>
        <v>0</v>
      </c>
      <c r="Q85" s="142"/>
      <c r="R85" s="142"/>
      <c r="S85" s="142">
        <v>1</v>
      </c>
      <c r="T85" s="144">
        <f>SUM(Q85:S85)*100/F85</f>
        <v>7.1428571428571432</v>
      </c>
      <c r="U85" s="142">
        <v>5</v>
      </c>
      <c r="V85" s="142">
        <v>7</v>
      </c>
      <c r="W85" s="142">
        <v>1</v>
      </c>
      <c r="X85" s="144">
        <f>SUM(U85:W85)*100/F85</f>
        <v>92.857142857142861</v>
      </c>
      <c r="Y85" s="144">
        <f>(($I$11*I85)+($J$11*J85)+($K$11*K85)+($M$11*M85)+($N$11*N85)+($O$11*O85)+($Q$11*Q85)+($R$11*R85)+($S$11*S85)+($U$11*U85)+($V$11*V85)+($W$11*W85))/F85</f>
        <v>10.571428571428571</v>
      </c>
      <c r="Z85" s="145">
        <f t="shared" si="3"/>
        <v>100</v>
      </c>
    </row>
    <row r="86" spans="2:27" ht="14.25" customHeight="1" x14ac:dyDescent="0.25">
      <c r="B86" s="3"/>
      <c r="C86" s="5" t="s">
        <v>58</v>
      </c>
      <c r="D86" s="195" t="s">
        <v>105</v>
      </c>
      <c r="E86" s="194">
        <v>8</v>
      </c>
      <c r="F86" s="206">
        <v>14</v>
      </c>
      <c r="G86" s="51">
        <f t="shared" si="0"/>
        <v>14</v>
      </c>
      <c r="H86" s="264" t="s">
        <v>51</v>
      </c>
      <c r="I86" s="206"/>
      <c r="J86" s="206">
        <v>3</v>
      </c>
      <c r="K86" s="205"/>
      <c r="L86" s="41">
        <f>SUM(I86:K86)*100/G86</f>
        <v>21.428571428571427</v>
      </c>
      <c r="M86" s="207"/>
      <c r="N86" s="207">
        <v>1</v>
      </c>
      <c r="O86" s="28">
        <v>2</v>
      </c>
      <c r="P86" s="41">
        <f>SUM(M86:O86)*100/G86</f>
        <v>21.428571428571427</v>
      </c>
      <c r="Q86" s="207">
        <v>3</v>
      </c>
      <c r="R86" s="207">
        <v>1</v>
      </c>
      <c r="S86" s="28">
        <v>3</v>
      </c>
      <c r="T86" s="41">
        <f>SUM(Q86:S86)*100/G86</f>
        <v>50</v>
      </c>
      <c r="U86" s="207">
        <v>1</v>
      </c>
      <c r="V86" s="207"/>
      <c r="W86" s="28"/>
      <c r="X86" s="144">
        <f>SUM(U86:W86)*100/F86</f>
        <v>7.1428571428571432</v>
      </c>
      <c r="Y86" s="196">
        <f>((1*I86)+(2*J86)+(3*K86)+(4*M86)+(5*N86)+(6*O86)+(7*Q86)+(8*R86)+(9*S86)+(10*U86)+(11*V86)+(12*W86))/G86</f>
        <v>6.3571428571428568</v>
      </c>
      <c r="Z86" s="197">
        <f t="shared" si="3"/>
        <v>57.142857142857146</v>
      </c>
    </row>
    <row r="87" spans="2:27" ht="14.25" customHeight="1" x14ac:dyDescent="0.25">
      <c r="B87" s="3"/>
      <c r="C87" s="5" t="s">
        <v>58</v>
      </c>
      <c r="D87" s="195" t="s">
        <v>109</v>
      </c>
      <c r="E87" s="194">
        <v>9</v>
      </c>
      <c r="F87" s="280">
        <v>14</v>
      </c>
      <c r="G87" s="51">
        <f t="shared" si="0"/>
        <v>14</v>
      </c>
      <c r="H87" s="264" t="s">
        <v>51</v>
      </c>
      <c r="I87" s="280">
        <v>6</v>
      </c>
      <c r="J87" s="280"/>
      <c r="K87" s="282"/>
      <c r="L87" s="41">
        <f>SUM(I87:K87)*100/G87</f>
        <v>42.857142857142854</v>
      </c>
      <c r="M87" s="281"/>
      <c r="N87" s="281">
        <v>2</v>
      </c>
      <c r="O87" s="28"/>
      <c r="P87" s="41">
        <f>SUM(M87:O87)*100/G87</f>
        <v>14.285714285714286</v>
      </c>
      <c r="Q87" s="281">
        <v>2</v>
      </c>
      <c r="R87" s="281"/>
      <c r="S87" s="28">
        <v>1</v>
      </c>
      <c r="T87" s="41">
        <f>SUM(Q87:S87)*100/G87</f>
        <v>21.428571428571427</v>
      </c>
      <c r="U87" s="281">
        <v>3</v>
      </c>
      <c r="V87" s="281"/>
      <c r="W87" s="28"/>
      <c r="X87" s="144">
        <f>SUM(U87:W87)*100/F87</f>
        <v>21.428571428571427</v>
      </c>
      <c r="Y87" s="196">
        <f>((1*I87)+(2*J87)+(3*K87)+(4*M87)+(5*N87)+(6*O87)+(7*Q87)+(8*R87)+(9*S87)+(10*U87)+(11*V87)+(12*W87))/G87</f>
        <v>4.9285714285714288</v>
      </c>
      <c r="Z87" s="197">
        <f t="shared" si="3"/>
        <v>42.857142857142854</v>
      </c>
    </row>
    <row r="88" spans="2:27" ht="14.25" customHeight="1" x14ac:dyDescent="0.25">
      <c r="B88" s="3"/>
      <c r="C88" s="5" t="s">
        <v>57</v>
      </c>
      <c r="D88" s="195" t="s">
        <v>119</v>
      </c>
      <c r="E88" s="194">
        <v>10</v>
      </c>
      <c r="F88" s="433">
        <v>9</v>
      </c>
      <c r="G88" s="51">
        <f t="shared" si="0"/>
        <v>9</v>
      </c>
      <c r="H88" s="264" t="s">
        <v>51</v>
      </c>
      <c r="I88" s="433"/>
      <c r="J88" s="433"/>
      <c r="K88" s="432"/>
      <c r="L88" s="41">
        <f>SUM(I88:K88)*100/G88</f>
        <v>0</v>
      </c>
      <c r="M88" s="434"/>
      <c r="N88" s="434"/>
      <c r="O88" s="28"/>
      <c r="P88" s="41">
        <f>SUM(M88:O88)*100/G88</f>
        <v>0</v>
      </c>
      <c r="Q88" s="434"/>
      <c r="R88" s="434"/>
      <c r="S88" s="28">
        <v>1</v>
      </c>
      <c r="T88" s="41">
        <f>SUM(Q88:S88)*100/G88</f>
        <v>11.111111111111111</v>
      </c>
      <c r="U88" s="434">
        <v>1</v>
      </c>
      <c r="V88" s="434">
        <v>6</v>
      </c>
      <c r="W88" s="28">
        <v>1</v>
      </c>
      <c r="X88" s="144">
        <f>SUM(U88:W88)*100/F88</f>
        <v>88.888888888888886</v>
      </c>
      <c r="Y88" s="196">
        <f>((1*I88)+(2*J88)+(3*K88)+(4*M88)+(5*N88)+(6*O88)+(7*Q88)+(8*R88)+(9*S88)+(10*U88)+(11*V88)+(12*W88))/G88</f>
        <v>10.777777777777779</v>
      </c>
      <c r="Z88" s="197">
        <f t="shared" si="3"/>
        <v>100</v>
      </c>
    </row>
    <row r="89" spans="2:27" ht="14.25" customHeight="1" x14ac:dyDescent="0.25">
      <c r="B89" s="3"/>
      <c r="C89" s="5"/>
      <c r="D89" s="37"/>
      <c r="E89" s="260"/>
      <c r="F89" s="260"/>
      <c r="G89" s="37"/>
      <c r="H89" s="261"/>
      <c r="I89" s="262"/>
      <c r="J89" s="262"/>
      <c r="K89" s="262"/>
      <c r="L89" s="263"/>
      <c r="M89" s="262"/>
      <c r="N89" s="262"/>
      <c r="O89" s="262"/>
      <c r="P89" s="263"/>
      <c r="Q89" s="262"/>
      <c r="R89" s="262"/>
      <c r="S89" s="262"/>
      <c r="T89" s="263"/>
      <c r="U89" s="262"/>
      <c r="V89" s="262"/>
      <c r="W89" s="262"/>
      <c r="X89" s="263"/>
      <c r="Y89" s="81">
        <f>Y88-Y87</f>
        <v>5.8492063492063497</v>
      </c>
      <c r="Z89" s="81">
        <f>Z88-Z87</f>
        <v>57.142857142857146</v>
      </c>
    </row>
    <row r="90" spans="2:27" ht="14.25" customHeight="1" x14ac:dyDescent="0.25">
      <c r="B90" s="3"/>
      <c r="C90" s="87" t="s">
        <v>93</v>
      </c>
      <c r="D90" s="73" t="s">
        <v>89</v>
      </c>
      <c r="E90" s="74">
        <v>6</v>
      </c>
      <c r="F90" s="74">
        <v>11</v>
      </c>
      <c r="G90" s="51">
        <f t="shared" si="0"/>
        <v>11</v>
      </c>
      <c r="H90" s="96" t="s">
        <v>51</v>
      </c>
      <c r="I90" s="78"/>
      <c r="J90" s="78"/>
      <c r="K90" s="78"/>
      <c r="L90" s="84">
        <f>SUM(I90:K90)*100/G90</f>
        <v>0</v>
      </c>
      <c r="M90" s="78"/>
      <c r="N90" s="78"/>
      <c r="O90" s="78"/>
      <c r="P90" s="84">
        <f>SUM(M90:O90)*100/G90</f>
        <v>0</v>
      </c>
      <c r="Q90" s="78">
        <v>1</v>
      </c>
      <c r="R90" s="78"/>
      <c r="S90" s="78">
        <v>3</v>
      </c>
      <c r="T90" s="84">
        <f>SUM(Q90:S90)*100/G90</f>
        <v>36.363636363636367</v>
      </c>
      <c r="U90" s="78">
        <v>5</v>
      </c>
      <c r="V90" s="78">
        <v>2</v>
      </c>
      <c r="W90" s="78"/>
      <c r="X90" s="84">
        <f>SUM(U90:W90)*100/G90</f>
        <v>63.636363636363633</v>
      </c>
      <c r="Y90" s="79">
        <f>(($I$11*I90)+($J$11*J90)+($K$11*K90)+($M$11*M90)+($N$11*N90)+($O$11*O90)+($Q$11*Q90)+($R$11*R90)+($S$11*S90)+($U$11*U90)+($V$11*V90)+($W$11*W90))/F90</f>
        <v>9.6363636363636367</v>
      </c>
      <c r="Z90" s="80">
        <f t="shared" ref="Z90:Z95" si="4">T90+X90</f>
        <v>100</v>
      </c>
    </row>
    <row r="91" spans="2:27" ht="15" customHeight="1" x14ac:dyDescent="0.25">
      <c r="B91" s="3"/>
      <c r="C91" s="5" t="s">
        <v>57</v>
      </c>
      <c r="D91" s="37" t="s">
        <v>20</v>
      </c>
      <c r="E91" s="3">
        <v>7</v>
      </c>
      <c r="F91" s="3">
        <v>11</v>
      </c>
      <c r="G91" s="2">
        <f t="shared" si="0"/>
        <v>11</v>
      </c>
      <c r="H91" s="33" t="s">
        <v>51</v>
      </c>
      <c r="I91" s="6"/>
      <c r="J91" s="6"/>
      <c r="K91" s="6"/>
      <c r="L91" s="43">
        <f>SUM(I91:K91)*100/F91</f>
        <v>0</v>
      </c>
      <c r="M91" s="6"/>
      <c r="N91" s="6"/>
      <c r="O91" s="6"/>
      <c r="P91" s="43">
        <f>SUM(M91:O91)*100/F91</f>
        <v>0</v>
      </c>
      <c r="Q91" s="6"/>
      <c r="R91" s="6"/>
      <c r="S91" s="6">
        <v>1</v>
      </c>
      <c r="T91" s="43">
        <f>SUM(Q91:S91)*100/F91</f>
        <v>9.0909090909090917</v>
      </c>
      <c r="U91" s="6">
        <v>5</v>
      </c>
      <c r="V91" s="6">
        <v>3</v>
      </c>
      <c r="W91" s="6">
        <v>2</v>
      </c>
      <c r="X91" s="43">
        <f>SUM(U91:W91)*100/F91</f>
        <v>90.909090909090907</v>
      </c>
      <c r="Y91" s="43">
        <f>(($I$11*I91)+($J$11*J91)+($K$11*K91)+($M$11*M91)+($N$11*N91)+($O$11*O91)+($Q$11*Q91)+($R$11*R91)+($S$11*S91)+($U$11*U91)+($V$11*V91)+($W$11*W91))/F91</f>
        <v>10.545454545454545</v>
      </c>
      <c r="Z91" s="44">
        <f t="shared" si="4"/>
        <v>100</v>
      </c>
    </row>
    <row r="92" spans="2:27" ht="15" customHeight="1" x14ac:dyDescent="0.25">
      <c r="B92" s="17"/>
      <c r="C92" s="172" t="s">
        <v>58</v>
      </c>
      <c r="D92" s="140" t="s">
        <v>99</v>
      </c>
      <c r="E92" s="141">
        <v>8</v>
      </c>
      <c r="F92" s="141">
        <v>10</v>
      </c>
      <c r="G92" s="51">
        <f t="shared" si="0"/>
        <v>10</v>
      </c>
      <c r="H92" s="190" t="s">
        <v>51</v>
      </c>
      <c r="I92" s="142"/>
      <c r="J92" s="142">
        <v>2</v>
      </c>
      <c r="K92" s="142">
        <v>1</v>
      </c>
      <c r="L92" s="144">
        <f>SUM(I92:K92)*100/F92</f>
        <v>30</v>
      </c>
      <c r="M92" s="142"/>
      <c r="N92" s="142">
        <v>3</v>
      </c>
      <c r="O92" s="142"/>
      <c r="P92" s="144">
        <f>SUM(M92:O92)*100/F92</f>
        <v>30</v>
      </c>
      <c r="Q92" s="142"/>
      <c r="R92" s="142"/>
      <c r="S92" s="142">
        <v>3</v>
      </c>
      <c r="T92" s="144">
        <f>SUM(Q92:S92)*100/F92</f>
        <v>30</v>
      </c>
      <c r="U92" s="142">
        <v>1</v>
      </c>
      <c r="V92" s="142"/>
      <c r="W92" s="142"/>
      <c r="X92" s="144">
        <f>SUM(U92:W92)*100/F92</f>
        <v>10</v>
      </c>
      <c r="Y92" s="144">
        <f>(($I$11*I92)+($J$11*J92)+($K$11*K92)+($M$11*M92)+($N$11*N92)+($O$11*O92)+($Q$11*Q92)+($R$11*R92)+($S$11*S92)+($U$11*U92)+($V$11*V92)+($W$11*W92))/F92</f>
        <v>5.9</v>
      </c>
      <c r="Z92" s="145">
        <f t="shared" si="4"/>
        <v>40</v>
      </c>
    </row>
    <row r="93" spans="2:27" ht="15" customHeight="1" x14ac:dyDescent="0.25">
      <c r="B93" s="17"/>
      <c r="C93" s="172" t="s">
        <v>58</v>
      </c>
      <c r="D93" s="195" t="s">
        <v>105</v>
      </c>
      <c r="E93" s="194">
        <v>9</v>
      </c>
      <c r="F93" s="206">
        <v>10</v>
      </c>
      <c r="G93" s="51">
        <f>I93+J93+K93+M93+N93+O93+Q93+R93+S93+U93+V93+W93</f>
        <v>10</v>
      </c>
      <c r="H93" s="264" t="s">
        <v>51</v>
      </c>
      <c r="I93" s="206">
        <v>1</v>
      </c>
      <c r="J93" s="206">
        <v>4</v>
      </c>
      <c r="K93" s="205"/>
      <c r="L93" s="41">
        <f>SUM(I93:K93)*100/G93</f>
        <v>50</v>
      </c>
      <c r="M93" s="207"/>
      <c r="N93" s="207">
        <v>1</v>
      </c>
      <c r="O93" s="28"/>
      <c r="P93" s="41">
        <f>SUM(M93:O93)*100/G93</f>
        <v>10</v>
      </c>
      <c r="Q93" s="207">
        <v>2</v>
      </c>
      <c r="R93" s="207"/>
      <c r="S93" s="28"/>
      <c r="T93" s="41">
        <f>SUM(Q93:S93)*100/G93</f>
        <v>20</v>
      </c>
      <c r="U93" s="207"/>
      <c r="V93" s="207">
        <v>2</v>
      </c>
      <c r="W93" s="28"/>
      <c r="X93" s="43">
        <f>SUM(U93:W93)*100/G93</f>
        <v>20</v>
      </c>
      <c r="Y93" s="196">
        <f>((1*I93)+(2*J93)+(3*K93)+(4*M93)+(5*N93)+(6*O93)+(7*Q93)+(8*R93)+(9*S93)+(10*U93)+(11*V93)+(12*W93))/G93</f>
        <v>5</v>
      </c>
      <c r="Z93" s="197">
        <f t="shared" si="4"/>
        <v>40</v>
      </c>
    </row>
    <row r="94" spans="2:27" ht="15" customHeight="1" x14ac:dyDescent="0.25">
      <c r="B94" s="17"/>
      <c r="C94" s="172" t="s">
        <v>57</v>
      </c>
      <c r="D94" s="195" t="s">
        <v>109</v>
      </c>
      <c r="E94" s="194">
        <v>10</v>
      </c>
      <c r="F94" s="280">
        <v>9</v>
      </c>
      <c r="G94" s="51">
        <f>I94+J94+K94+M94+N94+O94+Q94+R94+S94+U94+V94+W94</f>
        <v>9</v>
      </c>
      <c r="H94" s="264" t="s">
        <v>51</v>
      </c>
      <c r="I94" s="280"/>
      <c r="J94" s="280">
        <v>2</v>
      </c>
      <c r="K94" s="282">
        <v>1</v>
      </c>
      <c r="L94" s="41">
        <f>SUM(I94:K94)*100/G94</f>
        <v>33.333333333333336</v>
      </c>
      <c r="M94" s="281"/>
      <c r="N94" s="281"/>
      <c r="O94" s="28"/>
      <c r="P94" s="41">
        <f>SUM(M94:O94)*100/G94</f>
        <v>0</v>
      </c>
      <c r="Q94" s="281"/>
      <c r="R94" s="281"/>
      <c r="S94" s="28"/>
      <c r="T94" s="41">
        <f>SUM(Q94:S94)*100/G94</f>
        <v>0</v>
      </c>
      <c r="U94" s="281">
        <v>1</v>
      </c>
      <c r="V94" s="281">
        <v>4</v>
      </c>
      <c r="W94" s="28">
        <v>1</v>
      </c>
      <c r="X94" s="43">
        <f>SUM(U94:W94)*100/G94</f>
        <v>66.666666666666671</v>
      </c>
      <c r="Y94" s="196">
        <f>((1*I94)+(2*J94)+(3*K94)+(4*M94)+(5*N94)+(6*O94)+(7*Q94)+(8*R94)+(9*S94)+(10*U94)+(11*V94)+(12*W94))/G94</f>
        <v>8.1111111111111107</v>
      </c>
      <c r="Z94" s="197">
        <f t="shared" si="4"/>
        <v>66.666666666666671</v>
      </c>
    </row>
    <row r="95" spans="2:27" ht="15" customHeight="1" x14ac:dyDescent="0.25">
      <c r="B95" s="17"/>
      <c r="C95" s="172" t="s">
        <v>57</v>
      </c>
      <c r="D95" s="195" t="s">
        <v>119</v>
      </c>
      <c r="E95" s="194">
        <v>11</v>
      </c>
      <c r="F95" s="433">
        <v>7</v>
      </c>
      <c r="G95" s="51">
        <f>I95+J95+K95+M95+N95+O95+Q95+R95+S95+U95+V95+W95</f>
        <v>7</v>
      </c>
      <c r="H95" s="264" t="s">
        <v>51</v>
      </c>
      <c r="I95" s="433"/>
      <c r="J95" s="433"/>
      <c r="K95" s="432"/>
      <c r="L95" s="41">
        <f>SUM(I95:K95)*100/G95</f>
        <v>0</v>
      </c>
      <c r="M95" s="434"/>
      <c r="N95" s="434"/>
      <c r="O95" s="28"/>
      <c r="P95" s="41">
        <f>SUM(M95:O95)*100/G95</f>
        <v>0</v>
      </c>
      <c r="Q95" s="434"/>
      <c r="R95" s="434"/>
      <c r="S95" s="28">
        <v>1</v>
      </c>
      <c r="T95" s="41">
        <f>SUM(Q95:S95)*100/G95</f>
        <v>14.285714285714286</v>
      </c>
      <c r="U95" s="434">
        <v>1</v>
      </c>
      <c r="V95" s="434">
        <v>2</v>
      </c>
      <c r="W95" s="28">
        <v>3</v>
      </c>
      <c r="X95" s="43">
        <f>SUM(U95:W95)*100/G95</f>
        <v>85.714285714285708</v>
      </c>
      <c r="Y95" s="196">
        <f>((1*I95)+(2*J95)+(3*K95)+(4*M95)+(5*N95)+(6*O95)+(7*Q95)+(8*R95)+(9*S95)+(10*U95)+(11*V95)+(12*W95))/G95</f>
        <v>11</v>
      </c>
      <c r="Z95" s="197">
        <f t="shared" si="4"/>
        <v>100</v>
      </c>
    </row>
    <row r="96" spans="2:27" ht="15" customHeight="1" x14ac:dyDescent="0.25">
      <c r="B96" s="17"/>
      <c r="C96" s="5"/>
      <c r="D96" s="37"/>
      <c r="E96" s="260"/>
      <c r="F96" s="260"/>
      <c r="G96" s="37"/>
      <c r="H96" s="261"/>
      <c r="I96" s="262"/>
      <c r="J96" s="262"/>
      <c r="K96" s="262"/>
      <c r="L96" s="263"/>
      <c r="M96" s="262"/>
      <c r="N96" s="262"/>
      <c r="O96" s="262"/>
      <c r="P96" s="263"/>
      <c r="Q96" s="262"/>
      <c r="R96" s="262"/>
      <c r="S96" s="262"/>
      <c r="T96" s="263"/>
      <c r="U96" s="262"/>
      <c r="V96" s="262"/>
      <c r="W96" s="262"/>
      <c r="X96" s="263"/>
      <c r="Y96" s="81">
        <f>Y95-Y94</f>
        <v>2.8888888888888893</v>
      </c>
      <c r="Z96" s="81">
        <f>Z95-Z94</f>
        <v>33.333333333333329</v>
      </c>
    </row>
    <row r="97" spans="2:26" ht="15" customHeight="1" x14ac:dyDescent="0.25">
      <c r="B97" s="17"/>
      <c r="C97" s="87" t="s">
        <v>93</v>
      </c>
      <c r="D97" s="73" t="s">
        <v>89</v>
      </c>
      <c r="E97" s="74">
        <v>7</v>
      </c>
      <c r="F97" s="74">
        <v>11</v>
      </c>
      <c r="G97" s="51">
        <f t="shared" si="0"/>
        <v>11</v>
      </c>
      <c r="H97" s="96" t="s">
        <v>51</v>
      </c>
      <c r="I97" s="78"/>
      <c r="J97" s="78"/>
      <c r="K97" s="78"/>
      <c r="L97" s="84">
        <f>SUM(I97:K97)*100/G97</f>
        <v>0</v>
      </c>
      <c r="M97" s="78"/>
      <c r="N97" s="78"/>
      <c r="O97" s="78"/>
      <c r="P97" s="84">
        <f>SUM(M97:O97)*100/G97</f>
        <v>0</v>
      </c>
      <c r="Q97" s="78"/>
      <c r="R97" s="78"/>
      <c r="S97" s="78"/>
      <c r="T97" s="84">
        <f>SUM(Q97:S97)*100/G97</f>
        <v>0</v>
      </c>
      <c r="U97" s="78">
        <v>4</v>
      </c>
      <c r="V97" s="78">
        <v>6</v>
      </c>
      <c r="W97" s="78">
        <v>1</v>
      </c>
      <c r="X97" s="84">
        <f>SUM(U97:W97)*100/G97</f>
        <v>100</v>
      </c>
      <c r="Y97" s="79">
        <f>(($I$11*I97)+($J$11*J97)+($K$11*K97)+($M$11*M97)+($N$11*N97)+($O$11*O97)+($Q$11*Q97)+($R$11*R97)+($S$11*S97)+($U$11*U97)+($V$11*V97)+($W$11*W97))/F97</f>
        <v>10.727272727272727</v>
      </c>
      <c r="Z97" s="80">
        <f>T97+X97</f>
        <v>100</v>
      </c>
    </row>
    <row r="98" spans="2:26" ht="15" customHeight="1" x14ac:dyDescent="0.25">
      <c r="B98" s="17"/>
      <c r="C98" s="5" t="s">
        <v>58</v>
      </c>
      <c r="D98" s="37" t="s">
        <v>20</v>
      </c>
      <c r="E98" s="3">
        <v>8</v>
      </c>
      <c r="F98" s="3">
        <v>12</v>
      </c>
      <c r="G98" s="2">
        <f t="shared" si="0"/>
        <v>12</v>
      </c>
      <c r="H98" s="33" t="s">
        <v>51</v>
      </c>
      <c r="I98" s="6">
        <v>1</v>
      </c>
      <c r="J98" s="6"/>
      <c r="K98" s="6"/>
      <c r="L98" s="43">
        <f>SUM(I98:K98)*100/F98</f>
        <v>8.3333333333333339</v>
      </c>
      <c r="M98" s="6"/>
      <c r="N98" s="6">
        <v>1</v>
      </c>
      <c r="O98" s="6">
        <v>2</v>
      </c>
      <c r="P98" s="43">
        <f>SUM(M98:O98)*100/F98</f>
        <v>25</v>
      </c>
      <c r="Q98" s="6">
        <v>1</v>
      </c>
      <c r="R98" s="6">
        <v>6</v>
      </c>
      <c r="S98" s="6"/>
      <c r="T98" s="43">
        <f>SUM(Q98:S98)*100/F98</f>
        <v>58.333333333333336</v>
      </c>
      <c r="U98" s="6"/>
      <c r="V98" s="6">
        <v>1</v>
      </c>
      <c r="W98" s="6"/>
      <c r="X98" s="43">
        <f>SUM(U98:W98)*100/F98</f>
        <v>8.3333333333333339</v>
      </c>
      <c r="Y98" s="43">
        <f>(($I$11*I98)+($J$11*J98)+($K$11*K98)+($M$11*M98)+($N$11*N98)+($O$11*O98)+($Q$11*Q98)+($R$11*R98)+($S$11*S98)+($U$11*U98)+($V$11*V98)+($W$11*W98))/F98</f>
        <v>7</v>
      </c>
      <c r="Z98" s="44">
        <f>T98+X98</f>
        <v>66.666666666666671</v>
      </c>
    </row>
    <row r="99" spans="2:26" ht="15" customHeight="1" x14ac:dyDescent="0.25">
      <c r="B99" s="17"/>
      <c r="C99" s="172" t="s">
        <v>58</v>
      </c>
      <c r="D99" s="140" t="s">
        <v>99</v>
      </c>
      <c r="E99" s="141">
        <v>9</v>
      </c>
      <c r="F99" s="141">
        <v>12</v>
      </c>
      <c r="G99" s="51">
        <f t="shared" si="0"/>
        <v>12</v>
      </c>
      <c r="H99" s="190" t="s">
        <v>51</v>
      </c>
      <c r="I99" s="142"/>
      <c r="J99" s="142"/>
      <c r="K99" s="142"/>
      <c r="L99" s="144">
        <f>SUM(I99:K99)*100/F99</f>
        <v>0</v>
      </c>
      <c r="M99" s="142"/>
      <c r="N99" s="142">
        <v>1</v>
      </c>
      <c r="O99" s="142">
        <v>2</v>
      </c>
      <c r="P99" s="144">
        <f>SUM(M99:O99)*100/F99</f>
        <v>25</v>
      </c>
      <c r="Q99" s="142"/>
      <c r="R99" s="142">
        <v>2</v>
      </c>
      <c r="S99" s="142">
        <v>1</v>
      </c>
      <c r="T99" s="144">
        <f>SUM(Q99:S99)*100/F99</f>
        <v>25</v>
      </c>
      <c r="U99" s="142">
        <v>4</v>
      </c>
      <c r="V99" s="142">
        <v>1</v>
      </c>
      <c r="W99" s="142">
        <v>1</v>
      </c>
      <c r="X99" s="144">
        <f>SUM(U99:W99)*100/F99</f>
        <v>50</v>
      </c>
      <c r="Y99" s="144">
        <f>(($I$11*I99)+($J$11*J99)+($K$11*K99)+($M$11*M99)+($N$11*N99)+($O$11*O99)+($Q$11*Q99)+($R$11*R99)+($S$11*S99)+($U$11*U99)+($V$11*V99)+($W$11*W99))/F99</f>
        <v>8.75</v>
      </c>
      <c r="Z99" s="145">
        <f>T99+X99</f>
        <v>75</v>
      </c>
    </row>
    <row r="100" spans="2:26" ht="15" customHeight="1" x14ac:dyDescent="0.25">
      <c r="B100" s="17"/>
      <c r="C100" s="172" t="s">
        <v>58</v>
      </c>
      <c r="D100" s="195" t="s">
        <v>105</v>
      </c>
      <c r="E100" s="194">
        <v>10</v>
      </c>
      <c r="F100" s="206">
        <v>11</v>
      </c>
      <c r="G100" s="51">
        <f t="shared" si="0"/>
        <v>11</v>
      </c>
      <c r="H100" s="264" t="s">
        <v>51</v>
      </c>
      <c r="I100" s="206"/>
      <c r="J100" s="206"/>
      <c r="K100" s="205">
        <v>3</v>
      </c>
      <c r="L100" s="41">
        <f>SUM(I100:K100)*100/G100</f>
        <v>27.272727272727273</v>
      </c>
      <c r="M100" s="207">
        <v>1</v>
      </c>
      <c r="N100" s="207">
        <v>1</v>
      </c>
      <c r="O100" s="28">
        <v>1</v>
      </c>
      <c r="P100" s="41">
        <f>SUM(M100:O100)*100/G100</f>
        <v>27.272727272727273</v>
      </c>
      <c r="Q100" s="207">
        <v>1</v>
      </c>
      <c r="R100" s="207"/>
      <c r="S100" s="28"/>
      <c r="T100" s="41">
        <f>SUM(Q100:S100)*100/G100</f>
        <v>9.0909090909090917</v>
      </c>
      <c r="U100" s="207"/>
      <c r="V100" s="207">
        <v>3</v>
      </c>
      <c r="W100" s="28">
        <v>1</v>
      </c>
      <c r="X100" s="43">
        <f>SUM(U100:W100)*100/G90</f>
        <v>36.363636363636367</v>
      </c>
      <c r="Y100" s="196">
        <f>((1*I100)+(2*J100)+(3*K100)+(4*M100)+(5*N100)+(6*O100)+(7*Q100)+(8*R100)+(9*S100)+(10*U100)+(11*V100)+(12*W100))/G100</f>
        <v>6.9090909090909092</v>
      </c>
      <c r="Z100" s="197">
        <f>T100+X100</f>
        <v>45.45454545454546</v>
      </c>
    </row>
    <row r="101" spans="2:26" ht="15" customHeight="1" x14ac:dyDescent="0.25">
      <c r="B101" s="17"/>
      <c r="C101" s="172" t="s">
        <v>58</v>
      </c>
      <c r="D101" s="195" t="s">
        <v>109</v>
      </c>
      <c r="E101" s="194">
        <v>11</v>
      </c>
      <c r="F101" s="280">
        <v>11</v>
      </c>
      <c r="G101" s="51">
        <f t="shared" si="0"/>
        <v>11</v>
      </c>
      <c r="H101" s="264" t="s">
        <v>51</v>
      </c>
      <c r="I101" s="280"/>
      <c r="J101" s="280"/>
      <c r="K101" s="282"/>
      <c r="L101" s="41">
        <f>SUM(I101:K101)*100/G101</f>
        <v>0</v>
      </c>
      <c r="M101" s="281">
        <v>1</v>
      </c>
      <c r="N101" s="281">
        <v>1</v>
      </c>
      <c r="O101" s="28">
        <v>1</v>
      </c>
      <c r="P101" s="41">
        <f>SUM(M101:O101)*100/G101</f>
        <v>27.272727272727273</v>
      </c>
      <c r="Q101" s="281"/>
      <c r="R101" s="281">
        <v>4</v>
      </c>
      <c r="S101" s="28">
        <v>1</v>
      </c>
      <c r="T101" s="41">
        <f>SUM(Q101:S101)*100/G101</f>
        <v>45.454545454545453</v>
      </c>
      <c r="U101" s="281">
        <v>1</v>
      </c>
      <c r="V101" s="281">
        <v>1</v>
      </c>
      <c r="W101" s="28">
        <v>1</v>
      </c>
      <c r="X101" s="43">
        <f>SUM(U101:W101)*100/G91</f>
        <v>27.272727272727273</v>
      </c>
      <c r="Y101" s="196">
        <f>((1*I101)+(2*J101)+(3*K101)+(4*M101)+(5*N101)+(6*O101)+(7*Q101)+(8*R101)+(9*S101)+(10*U101)+(11*V101)+(12*W101))/G101</f>
        <v>8.0909090909090917</v>
      </c>
      <c r="Z101" s="197">
        <f>T101+X101</f>
        <v>72.72727272727272</v>
      </c>
    </row>
    <row r="102" spans="2:26" ht="15" customHeight="1" x14ac:dyDescent="0.25">
      <c r="B102" s="17"/>
      <c r="C102" s="5"/>
      <c r="D102" s="37"/>
      <c r="E102" s="260"/>
      <c r="F102" s="260"/>
      <c r="G102" s="37"/>
      <c r="H102" s="261"/>
      <c r="I102" s="262"/>
      <c r="J102" s="262"/>
      <c r="K102" s="262"/>
      <c r="L102" s="263"/>
      <c r="M102" s="262"/>
      <c r="N102" s="262"/>
      <c r="O102" s="262"/>
      <c r="P102" s="263"/>
      <c r="Q102" s="262"/>
      <c r="R102" s="262"/>
      <c r="S102" s="262"/>
      <c r="T102" s="263"/>
      <c r="U102" s="262"/>
      <c r="V102" s="262"/>
      <c r="W102" s="262"/>
      <c r="X102" s="263"/>
      <c r="Y102" s="81">
        <f>Y101-Y100</f>
        <v>1.1818181818181825</v>
      </c>
      <c r="Z102" s="81">
        <f>Z101-Z100</f>
        <v>27.272727272727259</v>
      </c>
    </row>
    <row r="103" spans="2:26" ht="15" customHeight="1" x14ac:dyDescent="0.25">
      <c r="B103" s="17"/>
      <c r="C103" s="104" t="s">
        <v>92</v>
      </c>
      <c r="D103" s="73" t="s">
        <v>89</v>
      </c>
      <c r="E103" s="74">
        <v>8</v>
      </c>
      <c r="F103" s="74">
        <v>11</v>
      </c>
      <c r="G103" s="51">
        <f t="shared" si="0"/>
        <v>11</v>
      </c>
      <c r="H103" s="96" t="s">
        <v>51</v>
      </c>
      <c r="I103" s="78"/>
      <c r="J103" s="78">
        <v>2</v>
      </c>
      <c r="K103" s="78">
        <v>3</v>
      </c>
      <c r="L103" s="84">
        <f>SUM(I103:K103)*100/G103</f>
        <v>45.454545454545453</v>
      </c>
      <c r="M103" s="78"/>
      <c r="N103" s="78"/>
      <c r="O103" s="78">
        <v>1</v>
      </c>
      <c r="P103" s="84">
        <f>SUM(M103:O103)*100/G103</f>
        <v>9.0909090909090917</v>
      </c>
      <c r="Q103" s="78">
        <v>1</v>
      </c>
      <c r="R103" s="78">
        <v>1</v>
      </c>
      <c r="S103" s="78"/>
      <c r="T103" s="84">
        <f>SUM(Q103:S103)*100/G103</f>
        <v>18.181818181818183</v>
      </c>
      <c r="U103" s="78">
        <v>1</v>
      </c>
      <c r="V103" s="78"/>
      <c r="W103" s="78">
        <v>2</v>
      </c>
      <c r="X103" s="84">
        <f>SUM(U103:W103)*100/G103</f>
        <v>27.272727272727273</v>
      </c>
      <c r="Y103" s="79">
        <f>(($I$11*I103)+($J$11*J103)+($K$11*K103)+($M$11*M103)+($N$11*N103)+($O$11*O103)+($Q$11*Q103)+($R$11*R103)+($S$11*S103)+($U$11*U103)+($V$11*V103)+($W$11*W103))/F103</f>
        <v>6.1818181818181817</v>
      </c>
      <c r="Z103" s="80">
        <f>T103+X103</f>
        <v>45.454545454545453</v>
      </c>
    </row>
    <row r="104" spans="2:26" ht="16.5" customHeight="1" x14ac:dyDescent="0.25">
      <c r="B104" s="3"/>
      <c r="C104" s="5" t="s">
        <v>58</v>
      </c>
      <c r="D104" s="37" t="s">
        <v>20</v>
      </c>
      <c r="E104" s="3">
        <v>9</v>
      </c>
      <c r="F104" s="3">
        <v>11</v>
      </c>
      <c r="G104" s="2">
        <f t="shared" si="0"/>
        <v>11</v>
      </c>
      <c r="H104" s="33" t="s">
        <v>51</v>
      </c>
      <c r="I104" s="6"/>
      <c r="J104" s="6"/>
      <c r="K104" s="6"/>
      <c r="L104" s="43">
        <f>SUM(I104:K104)*100/F104</f>
        <v>0</v>
      </c>
      <c r="M104" s="6"/>
      <c r="N104" s="6">
        <v>5</v>
      </c>
      <c r="O104" s="6"/>
      <c r="P104" s="43">
        <f>SUM(M104:O104)*100/F104</f>
        <v>45.454545454545453</v>
      </c>
      <c r="Q104" s="6">
        <v>1</v>
      </c>
      <c r="R104" s="6">
        <v>2</v>
      </c>
      <c r="S104" s="6"/>
      <c r="T104" s="43">
        <f>SUM(Q104:S104)*100/F104</f>
        <v>27.272727272727273</v>
      </c>
      <c r="U104" s="6"/>
      <c r="V104" s="6">
        <v>2</v>
      </c>
      <c r="W104" s="6">
        <v>1</v>
      </c>
      <c r="X104" s="43">
        <f>SUM(U104:W104)*100/F104</f>
        <v>27.272727272727273</v>
      </c>
      <c r="Y104" s="43">
        <f>(($I$11*I104)+($J$11*J104)+($K$11*K104)+($M$11*M104)+($N$11*N104)+($O$11*O104)+($Q$11*Q104)+($R$11*R104)+($S$11*S104)+($U$11*U104)+($V$11*V104)+($W$11*W104))/F104</f>
        <v>7.4545454545454541</v>
      </c>
      <c r="Z104" s="44">
        <f>T104+X104</f>
        <v>54.545454545454547</v>
      </c>
    </row>
    <row r="105" spans="2:26" ht="16.5" customHeight="1" x14ac:dyDescent="0.25">
      <c r="B105" s="3"/>
      <c r="C105" s="172" t="s">
        <v>58</v>
      </c>
      <c r="D105" s="140" t="s">
        <v>99</v>
      </c>
      <c r="E105" s="141">
        <v>10</v>
      </c>
      <c r="F105" s="141">
        <v>10</v>
      </c>
      <c r="G105" s="51">
        <f t="shared" si="0"/>
        <v>10</v>
      </c>
      <c r="H105" s="190" t="s">
        <v>51</v>
      </c>
      <c r="I105" s="142"/>
      <c r="J105" s="142"/>
      <c r="K105" s="142"/>
      <c r="L105" s="144">
        <f>SUM(I105:K105)*100/F105</f>
        <v>0</v>
      </c>
      <c r="M105" s="142"/>
      <c r="N105" s="142">
        <v>5</v>
      </c>
      <c r="O105" s="142"/>
      <c r="P105" s="144">
        <f>SUM(M105:O105)*100/F105</f>
        <v>50</v>
      </c>
      <c r="Q105" s="142"/>
      <c r="R105" s="142">
        <v>2</v>
      </c>
      <c r="S105" s="142"/>
      <c r="T105" s="144">
        <f>SUM(Q105:S105)*100/F105</f>
        <v>20</v>
      </c>
      <c r="U105" s="142"/>
      <c r="V105" s="142">
        <v>3</v>
      </c>
      <c r="W105" s="142"/>
      <c r="X105" s="144">
        <f>SUM(U105:W105)*100/F105</f>
        <v>30</v>
      </c>
      <c r="Y105" s="144">
        <f>(($I$11*I105)+($J$11*J105)+($K$11*K105)+($M$11*M105)+($N$11*N105)+($O$11*O105)+($Q$11*Q105)+($R$11*R105)+($S$11*S105)+($U$11*U105)+($V$11*V105)+($W$11*W105))/F105</f>
        <v>7.4</v>
      </c>
      <c r="Z105" s="145">
        <f>T105+X105</f>
        <v>50</v>
      </c>
    </row>
    <row r="106" spans="2:26" ht="16.5" customHeight="1" x14ac:dyDescent="0.25">
      <c r="B106" s="3"/>
      <c r="C106" s="5"/>
      <c r="D106" s="195" t="s">
        <v>105</v>
      </c>
      <c r="E106" s="194">
        <v>11</v>
      </c>
      <c r="F106" s="206">
        <v>10</v>
      </c>
      <c r="G106" s="51">
        <f>I106+J106+K106+M106+N106+O106+Q106+R106+S106+U106+V106+W106</f>
        <v>10</v>
      </c>
      <c r="H106" s="264" t="s">
        <v>51</v>
      </c>
      <c r="I106" s="206"/>
      <c r="J106" s="206"/>
      <c r="K106" s="205">
        <v>2</v>
      </c>
      <c r="L106" s="41">
        <f>SUM(I106:K106)*100/G106</f>
        <v>20</v>
      </c>
      <c r="M106" s="207">
        <v>2</v>
      </c>
      <c r="N106" s="207"/>
      <c r="O106" s="28"/>
      <c r="P106" s="41">
        <f>SUM(M106:O106)*100/G106</f>
        <v>20</v>
      </c>
      <c r="Q106" s="207"/>
      <c r="R106" s="207">
        <v>2</v>
      </c>
      <c r="S106" s="28">
        <v>1</v>
      </c>
      <c r="T106" s="41">
        <f>SUM(Q106:S106)*100/G106</f>
        <v>30</v>
      </c>
      <c r="U106" s="207"/>
      <c r="V106" s="207">
        <v>1</v>
      </c>
      <c r="W106" s="28">
        <v>2</v>
      </c>
      <c r="X106" s="43">
        <f>SUM(U106:W106)*100/G106</f>
        <v>30</v>
      </c>
      <c r="Y106" s="196">
        <f>((1*I106)+(2*J106)+(3*K106)+(4*M106)+(5*N106)+(6*O106)+(7*Q106)+(8*R106)+(9*S106)+(10*U106)+(11*V106)+(12*W106))/G106</f>
        <v>7.4</v>
      </c>
      <c r="Z106" s="197">
        <f>T106+X106</f>
        <v>60</v>
      </c>
    </row>
    <row r="107" spans="2:26" ht="16.5" customHeight="1" x14ac:dyDescent="0.25">
      <c r="B107" s="3"/>
      <c r="C107" s="5"/>
      <c r="D107" s="37"/>
      <c r="E107" s="260"/>
      <c r="F107" s="260"/>
      <c r="G107" s="37"/>
      <c r="H107" s="261"/>
      <c r="I107" s="262"/>
      <c r="J107" s="262"/>
      <c r="K107" s="262"/>
      <c r="L107" s="263"/>
      <c r="M107" s="262"/>
      <c r="N107" s="262"/>
      <c r="O107" s="262"/>
      <c r="P107" s="263"/>
      <c r="Q107" s="262"/>
      <c r="R107" s="262"/>
      <c r="S107" s="262"/>
      <c r="T107" s="263"/>
      <c r="U107" s="262"/>
      <c r="V107" s="262"/>
      <c r="W107" s="262"/>
      <c r="X107" s="263"/>
      <c r="Y107" s="81">
        <f>Y106-Y105</f>
        <v>0</v>
      </c>
      <c r="Z107" s="81">
        <f>Z106-Z105</f>
        <v>10</v>
      </c>
    </row>
    <row r="108" spans="2:26" ht="15" customHeight="1" x14ac:dyDescent="0.25">
      <c r="B108" s="3"/>
      <c r="C108" s="172" t="s">
        <v>58</v>
      </c>
      <c r="D108" s="140" t="s">
        <v>99</v>
      </c>
      <c r="E108" s="141">
        <v>11</v>
      </c>
      <c r="F108" s="141">
        <v>7</v>
      </c>
      <c r="G108" s="51">
        <f t="shared" si="0"/>
        <v>7</v>
      </c>
      <c r="H108" s="190" t="s">
        <v>51</v>
      </c>
      <c r="I108" s="142"/>
      <c r="J108" s="142">
        <v>4</v>
      </c>
      <c r="K108" s="142"/>
      <c r="L108" s="144">
        <f>SUM(I108:K108)*100/F108</f>
        <v>57.142857142857146</v>
      </c>
      <c r="M108" s="142"/>
      <c r="N108" s="142">
        <v>1</v>
      </c>
      <c r="O108" s="142"/>
      <c r="P108" s="144">
        <f>SUM(M108:O108)*100/F108</f>
        <v>14.285714285714286</v>
      </c>
      <c r="Q108" s="142"/>
      <c r="R108" s="142"/>
      <c r="S108" s="142"/>
      <c r="T108" s="144">
        <f>SUM(Q108:S108)*100/F108</f>
        <v>0</v>
      </c>
      <c r="U108" s="142">
        <v>2</v>
      </c>
      <c r="V108" s="142"/>
      <c r="W108" s="142"/>
      <c r="X108" s="144">
        <f>SUM(U108:W108)*100/F108</f>
        <v>28.571428571428573</v>
      </c>
      <c r="Y108" s="144">
        <f>(($I$11*I108)+($J$11*J108)+($K$11*K108)+($M$11*M108)+($N$11*N108)+($O$11*O108)+($Q$11*Q108)+($R$11*R108)+($S$11*S108)+($U$11*U108)+($V$11*V108)+($W$11*W108))/F108</f>
        <v>4.7142857142857144</v>
      </c>
      <c r="Z108" s="145">
        <f>T108+X108</f>
        <v>28.571428571428573</v>
      </c>
    </row>
    <row r="109" spans="2:26" ht="15" customHeight="1" x14ac:dyDescent="0.25">
      <c r="B109" s="3"/>
      <c r="C109" s="5"/>
      <c r="D109" s="5"/>
      <c r="E109" s="3"/>
      <c r="F109" s="3"/>
      <c r="G109" s="37"/>
      <c r="H109" s="33"/>
      <c r="I109" s="6"/>
      <c r="J109" s="6"/>
      <c r="K109" s="6"/>
      <c r="L109" s="43"/>
      <c r="M109" s="6"/>
      <c r="N109" s="6"/>
      <c r="O109" s="6"/>
      <c r="P109" s="43"/>
      <c r="Q109" s="6"/>
      <c r="R109" s="6"/>
      <c r="S109" s="6"/>
      <c r="T109" s="43"/>
      <c r="U109" s="6"/>
      <c r="V109" s="6"/>
      <c r="W109" s="6"/>
      <c r="X109" s="43"/>
      <c r="Y109" s="43"/>
      <c r="Z109" s="43"/>
    </row>
    <row r="110" spans="2:26" x14ac:dyDescent="0.25">
      <c r="B110" s="55"/>
      <c r="C110" s="55"/>
      <c r="D110" s="140" t="s">
        <v>99</v>
      </c>
      <c r="E110" s="55"/>
      <c r="F110" s="55"/>
      <c r="G110" s="83"/>
      <c r="H110" s="190" t="s">
        <v>51</v>
      </c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191">
        <f>AVERAGE(Y108,Y105,Y99,Y92,Y85,Y78,Y71)</f>
        <v>8.385969387755102</v>
      </c>
      <c r="Z110" s="191">
        <f>AVERAGE(Z108,Z105,Z99,Z92,Z85,Z78,Z71)</f>
        <v>70.510204081632651</v>
      </c>
    </row>
    <row r="111" spans="2:26" x14ac:dyDescent="0.25">
      <c r="B111" s="55"/>
      <c r="C111" s="55"/>
      <c r="D111" s="195" t="s">
        <v>105</v>
      </c>
      <c r="E111" s="55"/>
      <c r="F111" s="55"/>
      <c r="G111" s="83"/>
      <c r="H111" s="264" t="s">
        <v>51</v>
      </c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229">
        <f>AVERAGE(Y106,Y100,Y93,Y86,Y79,Y72,Y71)</f>
        <v>8.0238227109025413</v>
      </c>
      <c r="Z111" s="229">
        <f>AVERAGE(Z106,Z100,Z93,Z86,Z79,Z72,Z71)</f>
        <v>71.799628942486081</v>
      </c>
    </row>
    <row r="112" spans="2:26" x14ac:dyDescent="0.25">
      <c r="B112" s="55"/>
      <c r="C112" s="55"/>
      <c r="D112" s="195" t="s">
        <v>109</v>
      </c>
      <c r="E112" s="55"/>
      <c r="F112" s="55"/>
      <c r="G112" s="83"/>
      <c r="H112" s="264" t="s">
        <v>51</v>
      </c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229">
        <f>AVERAGE(Y101,Y94,Y87,Y80,Y73,Y68,Y64)</f>
        <v>8.4865648499188868</v>
      </c>
      <c r="Z112" s="229">
        <f>AVERAGE(Z101,Z94,Z87,Z80,Z73,Z68,Z64)</f>
        <v>75.559678416821271</v>
      </c>
    </row>
    <row r="113" spans="2:26" x14ac:dyDescent="0.25">
      <c r="B113" s="55"/>
      <c r="C113" s="55"/>
      <c r="D113" s="195" t="s">
        <v>119</v>
      </c>
      <c r="E113" s="55"/>
      <c r="F113" s="55"/>
      <c r="G113" s="83"/>
      <c r="H113" s="264" t="s">
        <v>51</v>
      </c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229">
        <f>AVERAGE(Y95,Y88,Y81,Y74,Y69,Y65,Y63)</f>
        <v>9.0099506469254376</v>
      </c>
      <c r="Z113" s="229">
        <f>AVERAGE(Z95,Z88,Z81,Z74,Z69,Z65,Z63)</f>
        <v>78.253968253968267</v>
      </c>
    </row>
    <row r="114" spans="2:26" x14ac:dyDescent="0.25">
      <c r="B114" s="55"/>
      <c r="C114" s="55"/>
      <c r="D114" s="270"/>
      <c r="E114" s="55"/>
      <c r="F114" s="55"/>
      <c r="G114" s="83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81">
        <f>Y113-Y112</f>
        <v>0.52338579700655075</v>
      </c>
      <c r="Z114" s="81">
        <f>Z113-Z112</f>
        <v>2.6942898371469965</v>
      </c>
    </row>
    <row r="115" spans="2:26" ht="45" x14ac:dyDescent="0.25">
      <c r="B115" s="55"/>
      <c r="C115" s="151" t="s">
        <v>91</v>
      </c>
      <c r="D115" s="140" t="s">
        <v>99</v>
      </c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149">
        <f t="shared" ref="Y115:Z118" si="5">AVERAGE(Y110,Y58)</f>
        <v>8.1367772108843539</v>
      </c>
      <c r="Z115" s="149">
        <f t="shared" si="5"/>
        <v>75.051020408163254</v>
      </c>
    </row>
    <row r="116" spans="2:26" ht="45" x14ac:dyDescent="0.25">
      <c r="B116" s="55"/>
      <c r="C116" s="199" t="s">
        <v>91</v>
      </c>
      <c r="D116" s="195" t="s">
        <v>105</v>
      </c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196">
        <f t="shared" si="5"/>
        <v>8.0468016752155407</v>
      </c>
      <c r="Z116" s="196">
        <f t="shared" si="5"/>
        <v>76.410018552875698</v>
      </c>
    </row>
    <row r="117" spans="2:26" ht="45" x14ac:dyDescent="0.25">
      <c r="B117" s="55"/>
      <c r="C117" s="199" t="s">
        <v>91</v>
      </c>
      <c r="D117" s="195" t="s">
        <v>109</v>
      </c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196">
        <f t="shared" si="5"/>
        <v>8.1840253888116514</v>
      </c>
      <c r="Z117" s="196">
        <f t="shared" si="5"/>
        <v>75.278403851659249</v>
      </c>
    </row>
    <row r="118" spans="2:26" ht="45" x14ac:dyDescent="0.25">
      <c r="B118" s="55"/>
      <c r="C118" s="199" t="s">
        <v>91</v>
      </c>
      <c r="D118" s="195" t="s">
        <v>119</v>
      </c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196">
        <f t="shared" si="5"/>
        <v>8.5735894357743092</v>
      </c>
      <c r="Z118" s="196">
        <f t="shared" si="5"/>
        <v>80.963051887421642</v>
      </c>
    </row>
    <row r="119" spans="2:26" x14ac:dyDescent="0.25">
      <c r="B119" s="76"/>
      <c r="C119" s="198" t="s">
        <v>90</v>
      </c>
      <c r="D119" s="55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81">
        <f>Y118-Y117</f>
        <v>0.38956404696265778</v>
      </c>
      <c r="Z119" s="81">
        <f>Z118-Z117</f>
        <v>5.6846480357623932</v>
      </c>
    </row>
  </sheetData>
  <mergeCells count="27">
    <mergeCell ref="Y10:Y11"/>
    <mergeCell ref="D8:D11"/>
    <mergeCell ref="I10:K10"/>
    <mergeCell ref="M10:O10"/>
    <mergeCell ref="Q10:S10"/>
    <mergeCell ref="U10:W10"/>
    <mergeCell ref="Y1:Z1"/>
    <mergeCell ref="B2:Z2"/>
    <mergeCell ref="B3:Z3"/>
    <mergeCell ref="B4:Z4"/>
    <mergeCell ref="B5:Z5"/>
    <mergeCell ref="B6:Z6"/>
    <mergeCell ref="B8:B11"/>
    <mergeCell ref="C8:C11"/>
    <mergeCell ref="E8:E11"/>
    <mergeCell ref="F8:F11"/>
    <mergeCell ref="B7:Z7"/>
    <mergeCell ref="G8:G11"/>
    <mergeCell ref="H8:H11"/>
    <mergeCell ref="I8:X8"/>
    <mergeCell ref="Y8:Z8"/>
    <mergeCell ref="Z10:Z11"/>
    <mergeCell ref="I9:L9"/>
    <mergeCell ref="M9:P9"/>
    <mergeCell ref="Q9:T9"/>
    <mergeCell ref="U9:X9"/>
    <mergeCell ref="Y9:Z9"/>
  </mergeCells>
  <pageMargins left="0.25" right="0.25" top="0.75" bottom="0.75" header="0.3" footer="0.3"/>
  <pageSetup paperSize="9" scale="45" fitToWidth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80"/>
  <sheetViews>
    <sheetView topLeftCell="A64" zoomScale="87" zoomScaleNormal="87" workbookViewId="0">
      <selection activeCell="V18" sqref="V18"/>
    </sheetView>
  </sheetViews>
  <sheetFormatPr defaultRowHeight="15" x14ac:dyDescent="0.25"/>
  <cols>
    <col min="1" max="1" width="4.28515625" customWidth="1"/>
    <col min="2" max="2" width="6.42578125" customWidth="1"/>
    <col min="3" max="3" width="15.5703125" customWidth="1"/>
    <col min="4" max="4" width="12.140625" customWidth="1"/>
    <col min="5" max="5" width="6.42578125" customWidth="1"/>
    <col min="6" max="6" width="7.28515625" customWidth="1"/>
    <col min="7" max="7" width="7.140625" customWidth="1"/>
    <col min="8" max="8" width="13.140625" customWidth="1"/>
    <col min="9" max="9" width="4.140625" customWidth="1"/>
    <col min="10" max="10" width="3.42578125" customWidth="1"/>
    <col min="11" max="11" width="4.5703125" customWidth="1"/>
    <col min="12" max="12" width="6.42578125" customWidth="1"/>
    <col min="13" max="13" width="5.140625" customWidth="1"/>
    <col min="14" max="14" width="4.5703125" customWidth="1"/>
    <col min="15" max="15" width="4.140625" customWidth="1"/>
    <col min="16" max="16" width="5.5703125" customWidth="1"/>
    <col min="17" max="17" width="5" customWidth="1"/>
    <col min="18" max="18" width="4.42578125" customWidth="1"/>
    <col min="19" max="19" width="4" customWidth="1"/>
    <col min="20" max="20" width="6.42578125" customWidth="1"/>
    <col min="21" max="21" width="4.28515625" customWidth="1"/>
    <col min="22" max="22" width="3.7109375" customWidth="1"/>
    <col min="23" max="23" width="3.42578125" customWidth="1"/>
    <col min="24" max="24" width="6.42578125" customWidth="1"/>
    <col min="25" max="25" width="10" customWidth="1"/>
    <col min="26" max="26" width="9.140625" customWidth="1"/>
  </cols>
  <sheetData>
    <row r="1" spans="2:26" x14ac:dyDescent="0.25">
      <c r="B1" s="1"/>
      <c r="Y1" s="457" t="s">
        <v>77</v>
      </c>
      <c r="Z1" s="457"/>
    </row>
    <row r="2" spans="2:26" ht="18.75" x14ac:dyDescent="0.3">
      <c r="B2" s="470" t="s">
        <v>121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</row>
    <row r="3" spans="2:26" ht="18.75" x14ac:dyDescent="0.3">
      <c r="B3" s="471" t="s">
        <v>104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</row>
    <row r="4" spans="2:26" x14ac:dyDescent="0.25">
      <c r="B4" s="461" t="s">
        <v>1</v>
      </c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</row>
    <row r="5" spans="2:26" ht="15.75" customHeight="1" x14ac:dyDescent="0.25">
      <c r="B5" s="456" t="s">
        <v>2</v>
      </c>
      <c r="C5" s="456"/>
      <c r="D5" s="456"/>
      <c r="E5" s="456"/>
      <c r="F5" s="456"/>
      <c r="G5" s="456"/>
      <c r="H5" s="456"/>
      <c r="I5" s="456"/>
      <c r="J5" s="456"/>
      <c r="K5" s="456"/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</row>
    <row r="6" spans="2:26" ht="30.75" customHeight="1" x14ac:dyDescent="0.25">
      <c r="B6" s="456" t="s">
        <v>78</v>
      </c>
      <c r="C6" s="456"/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</row>
    <row r="7" spans="2:26" ht="18.75" customHeight="1" x14ac:dyDescent="0.3">
      <c r="B7" s="479" t="s">
        <v>3</v>
      </c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</row>
    <row r="8" spans="2:26" x14ac:dyDescent="0.25">
      <c r="B8" s="464" t="s">
        <v>4</v>
      </c>
      <c r="C8" s="464" t="s">
        <v>5</v>
      </c>
      <c r="D8" s="465" t="s">
        <v>6</v>
      </c>
      <c r="E8" s="467" t="s">
        <v>7</v>
      </c>
      <c r="F8" s="464" t="s">
        <v>8</v>
      </c>
      <c r="G8" s="468" t="s">
        <v>9</v>
      </c>
      <c r="H8" s="464" t="s">
        <v>10</v>
      </c>
      <c r="I8" s="467" t="s">
        <v>11</v>
      </c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 t="s">
        <v>12</v>
      </c>
      <c r="Z8" s="467"/>
    </row>
    <row r="9" spans="2:26" x14ac:dyDescent="0.25">
      <c r="B9" s="464"/>
      <c r="C9" s="464"/>
      <c r="D9" s="466"/>
      <c r="E9" s="467"/>
      <c r="F9" s="464"/>
      <c r="G9" s="469"/>
      <c r="H9" s="464"/>
      <c r="I9" s="467" t="s">
        <v>13</v>
      </c>
      <c r="J9" s="467"/>
      <c r="K9" s="467"/>
      <c r="L9" s="467"/>
      <c r="M9" s="467" t="s">
        <v>14</v>
      </c>
      <c r="N9" s="467"/>
      <c r="O9" s="467"/>
      <c r="P9" s="467"/>
      <c r="Q9" s="467" t="s">
        <v>15</v>
      </c>
      <c r="R9" s="467"/>
      <c r="S9" s="467"/>
      <c r="T9" s="467"/>
      <c r="U9" s="467" t="s">
        <v>16</v>
      </c>
      <c r="V9" s="467"/>
      <c r="W9" s="467"/>
      <c r="X9" s="467"/>
      <c r="Y9" s="464" t="s">
        <v>45</v>
      </c>
      <c r="Z9" s="464"/>
    </row>
    <row r="10" spans="2:26" x14ac:dyDescent="0.25">
      <c r="B10" s="464"/>
      <c r="C10" s="464"/>
      <c r="D10" s="466"/>
      <c r="E10" s="467"/>
      <c r="F10" s="464"/>
      <c r="G10" s="469"/>
      <c r="H10" s="464"/>
      <c r="I10" s="464" t="s">
        <v>17</v>
      </c>
      <c r="J10" s="464"/>
      <c r="K10" s="464"/>
      <c r="L10" s="52"/>
      <c r="M10" s="464" t="s">
        <v>17</v>
      </c>
      <c r="N10" s="464"/>
      <c r="O10" s="464"/>
      <c r="P10" s="52"/>
      <c r="Q10" s="464" t="s">
        <v>17</v>
      </c>
      <c r="R10" s="464"/>
      <c r="S10" s="464"/>
      <c r="T10" s="52"/>
      <c r="U10" s="464" t="s">
        <v>17</v>
      </c>
      <c r="V10" s="464"/>
      <c r="W10" s="464"/>
      <c r="X10" s="52"/>
      <c r="Y10" s="464" t="s">
        <v>34</v>
      </c>
      <c r="Z10" s="478" t="s">
        <v>18</v>
      </c>
    </row>
    <row r="11" spans="2:26" x14ac:dyDescent="0.25">
      <c r="B11" s="464"/>
      <c r="C11" s="464"/>
      <c r="D11" s="466"/>
      <c r="E11" s="467"/>
      <c r="F11" s="464"/>
      <c r="G11" s="469"/>
      <c r="H11" s="464"/>
      <c r="I11" s="50">
        <v>1</v>
      </c>
      <c r="J11" s="50">
        <v>2</v>
      </c>
      <c r="K11" s="52">
        <v>3</v>
      </c>
      <c r="L11" s="52" t="s">
        <v>19</v>
      </c>
      <c r="M11" s="50">
        <v>4</v>
      </c>
      <c r="N11" s="50">
        <v>5</v>
      </c>
      <c r="O11" s="52">
        <v>6</v>
      </c>
      <c r="P11" s="52" t="s">
        <v>19</v>
      </c>
      <c r="Q11" s="50">
        <v>7</v>
      </c>
      <c r="R11" s="50">
        <v>8</v>
      </c>
      <c r="S11" s="52">
        <v>9</v>
      </c>
      <c r="T11" s="52" t="s">
        <v>19</v>
      </c>
      <c r="U11" s="50">
        <v>10</v>
      </c>
      <c r="V11" s="50">
        <v>11</v>
      </c>
      <c r="W11" s="52">
        <v>12</v>
      </c>
      <c r="X11" s="52" t="s">
        <v>19</v>
      </c>
      <c r="Y11" s="464"/>
      <c r="Z11" s="478"/>
    </row>
    <row r="12" spans="2:26" x14ac:dyDescent="0.25">
      <c r="B12" s="29"/>
      <c r="C12" s="139" t="s">
        <v>58</v>
      </c>
      <c r="D12" s="37" t="s">
        <v>119</v>
      </c>
      <c r="E12" s="286">
        <v>5</v>
      </c>
      <c r="F12" s="29">
        <v>17</v>
      </c>
      <c r="G12" s="51">
        <f>I12+J12+K12+M12+N12+O12+Q12+R12+S12+U12+V12+W12</f>
        <v>17</v>
      </c>
      <c r="H12" s="272" t="s">
        <v>52</v>
      </c>
      <c r="I12" s="29"/>
      <c r="J12" s="29"/>
      <c r="K12" s="286"/>
      <c r="L12" s="41">
        <f>SUM(I12:K12)*100/G12</f>
        <v>0</v>
      </c>
      <c r="M12" s="29"/>
      <c r="N12" s="29"/>
      <c r="O12" s="286"/>
      <c r="P12" s="41">
        <f>SUM(M12:O12)*100/G12</f>
        <v>0</v>
      </c>
      <c r="Q12" s="29"/>
      <c r="R12" s="29">
        <v>3</v>
      </c>
      <c r="S12" s="286">
        <v>2</v>
      </c>
      <c r="T12" s="41">
        <f>SUM(Q12:S12)*100/G12</f>
        <v>29.411764705882351</v>
      </c>
      <c r="U12" s="29">
        <v>11</v>
      </c>
      <c r="V12" s="29">
        <v>1</v>
      </c>
      <c r="W12" s="286"/>
      <c r="X12" s="43">
        <f>SUM(U12:W12)*100/G12</f>
        <v>70.588235294117652</v>
      </c>
      <c r="Y12" s="196">
        <f>((1*I12)+(2*J12)+(3*K12)+(4*M12)+(5*N12)+(6*O12)+(7*Q12)+(8*R12)+(9*S12)+(10*U12)+(11*V12)+(12*W12))/G12</f>
        <v>9.5882352941176467</v>
      </c>
      <c r="Z12" s="197">
        <f>T12+X12</f>
        <v>100</v>
      </c>
    </row>
    <row r="13" spans="2:26" x14ac:dyDescent="0.25">
      <c r="B13" s="17"/>
      <c r="C13" s="139" t="s">
        <v>58</v>
      </c>
      <c r="D13" s="53" t="s">
        <v>109</v>
      </c>
      <c r="E13" s="42">
        <v>5</v>
      </c>
      <c r="F13" s="30">
        <v>23</v>
      </c>
      <c r="G13" s="51">
        <f>I13+J13+K13+M13+N13+O13+Q13+R13+S13+U13+V13+W13</f>
        <v>23</v>
      </c>
      <c r="H13" s="272" t="s">
        <v>52</v>
      </c>
      <c r="I13" s="38"/>
      <c r="J13" s="38"/>
      <c r="K13" s="38"/>
      <c r="L13" s="41">
        <f>SUM(I13:K13)*100/G13</f>
        <v>0</v>
      </c>
      <c r="M13" s="38"/>
      <c r="N13" s="38"/>
      <c r="O13" s="38"/>
      <c r="P13" s="41">
        <f>SUM(M13:O13)*100/G13</f>
        <v>0</v>
      </c>
      <c r="Q13" s="38">
        <v>4</v>
      </c>
      <c r="R13" s="38">
        <v>9</v>
      </c>
      <c r="S13" s="38">
        <v>3</v>
      </c>
      <c r="T13" s="41">
        <f>SUM(Q13:S13)*100/G13</f>
        <v>69.565217391304344</v>
      </c>
      <c r="U13" s="38">
        <v>7</v>
      </c>
      <c r="V13" s="38"/>
      <c r="W13" s="38"/>
      <c r="X13" s="43">
        <f>SUM(U13:W13)*100/G13</f>
        <v>30.434782608695652</v>
      </c>
      <c r="Y13" s="196">
        <f>((1*I13)+(2*J13)+(3*K13)+(4*M13)+(5*N13)+(6*O13)+(7*Q13)+(8*R13)+(9*S13)+(10*U13)+(11*V13)+(12*W13))/G13</f>
        <v>8.5652173913043477</v>
      </c>
      <c r="Z13" s="197">
        <f>T13+X13</f>
        <v>100</v>
      </c>
    </row>
    <row r="14" spans="2:26" x14ac:dyDescent="0.25">
      <c r="B14" s="17"/>
      <c r="C14" s="139" t="s">
        <v>58</v>
      </c>
      <c r="D14" s="53" t="s">
        <v>119</v>
      </c>
      <c r="E14" s="42">
        <v>6</v>
      </c>
      <c r="F14" s="30">
        <v>21</v>
      </c>
      <c r="G14" s="51">
        <f>I14+J14+K14+M14+N14+O14+Q14+R14+S14+U14+V14+W14</f>
        <v>21</v>
      </c>
      <c r="H14" s="272" t="s">
        <v>52</v>
      </c>
      <c r="I14" s="38"/>
      <c r="J14" s="38"/>
      <c r="K14" s="38"/>
      <c r="L14" s="41">
        <f>SUM(I14:K14)*100/G14</f>
        <v>0</v>
      </c>
      <c r="M14" s="38"/>
      <c r="N14" s="38"/>
      <c r="O14" s="38">
        <v>1</v>
      </c>
      <c r="P14" s="41">
        <f>SUM(M14:O14)*100/G14</f>
        <v>4.7619047619047619</v>
      </c>
      <c r="Q14" s="38"/>
      <c r="R14" s="38">
        <v>4</v>
      </c>
      <c r="S14" s="38">
        <v>4</v>
      </c>
      <c r="T14" s="41">
        <f>SUM(Q14:S14)*100/G14</f>
        <v>38.095238095238095</v>
      </c>
      <c r="U14" s="38">
        <v>3</v>
      </c>
      <c r="V14" s="38">
        <v>9</v>
      </c>
      <c r="W14" s="38"/>
      <c r="X14" s="43">
        <f>SUM(U14:W14)*100/G14</f>
        <v>57.142857142857146</v>
      </c>
      <c r="Y14" s="196">
        <f>((1*I14)+(2*J14)+(3*K14)+(4*M14)+(5*N14)+(6*O14)+(7*Q14)+(8*R14)+(9*S14)+(10*U14)+(11*V14)+(12*W14))/G14</f>
        <v>9.6666666666666661</v>
      </c>
      <c r="Z14" s="197">
        <f>T14+X14</f>
        <v>95.238095238095241</v>
      </c>
    </row>
    <row r="15" spans="2:26" x14ac:dyDescent="0.25">
      <c r="B15" s="17"/>
      <c r="C15" s="450"/>
      <c r="D15" s="451"/>
      <c r="E15" s="452"/>
      <c r="F15" s="453"/>
      <c r="G15" s="83"/>
      <c r="H15" s="454"/>
      <c r="I15" s="38"/>
      <c r="J15" s="38"/>
      <c r="K15" s="38"/>
      <c r="L15" s="41"/>
      <c r="M15" s="38"/>
      <c r="N15" s="38"/>
      <c r="O15" s="38"/>
      <c r="P15" s="41"/>
      <c r="Q15" s="38"/>
      <c r="R15" s="38"/>
      <c r="S15" s="38"/>
      <c r="T15" s="41"/>
      <c r="U15" s="38"/>
      <c r="V15" s="38"/>
      <c r="W15" s="38"/>
      <c r="X15" s="43"/>
      <c r="Y15" s="81">
        <f>Y14-Y13</f>
        <v>1.1014492753623184</v>
      </c>
      <c r="Z15" s="81">
        <f>Z14-Z13</f>
        <v>-4.7619047619047592</v>
      </c>
    </row>
    <row r="16" spans="2:26" x14ac:dyDescent="0.25">
      <c r="B16" s="3"/>
      <c r="C16" s="139" t="s">
        <v>58</v>
      </c>
      <c r="D16" s="195" t="s">
        <v>105</v>
      </c>
      <c r="E16" s="194">
        <v>5</v>
      </c>
      <c r="F16" s="206">
        <v>10</v>
      </c>
      <c r="G16" s="51">
        <f>I16+J16+K16+M16+N16+O16+Q16+R16+S16+U16+V16+W16</f>
        <v>10</v>
      </c>
      <c r="H16" s="272" t="s">
        <v>52</v>
      </c>
      <c r="I16" s="206"/>
      <c r="J16" s="206"/>
      <c r="K16" s="205"/>
      <c r="L16" s="41">
        <f>SUM(I16:K16)*100/G16</f>
        <v>0</v>
      </c>
      <c r="M16" s="207"/>
      <c r="N16" s="207"/>
      <c r="O16" s="28"/>
      <c r="P16" s="41">
        <f>SUM(M16:O16)*100/G16</f>
        <v>0</v>
      </c>
      <c r="Q16" s="207">
        <v>2</v>
      </c>
      <c r="R16" s="207">
        <v>2</v>
      </c>
      <c r="S16" s="28">
        <v>4</v>
      </c>
      <c r="T16" s="41">
        <f>SUM(Q16:S16)*100/G16</f>
        <v>80</v>
      </c>
      <c r="U16" s="207">
        <v>2</v>
      </c>
      <c r="V16" s="207"/>
      <c r="W16" s="28"/>
      <c r="X16" s="43">
        <f>SUM(U16:W16)*100/G16</f>
        <v>20</v>
      </c>
      <c r="Y16" s="196">
        <f>((1*I16)+(2*J16)+(3*K16)+(4*M16)+(5*N16)+(6*O16)+(7*Q16)+(8*R16)+(9*S16)+(10*U16)+(11*V16)+(12*W16))/G16</f>
        <v>8.6</v>
      </c>
      <c r="Z16" s="197">
        <f>T16+X16</f>
        <v>100</v>
      </c>
    </row>
    <row r="17" spans="2:26" x14ac:dyDescent="0.25">
      <c r="B17" s="3"/>
      <c r="C17" s="139" t="s">
        <v>58</v>
      </c>
      <c r="D17" s="195" t="s">
        <v>109</v>
      </c>
      <c r="E17" s="194">
        <v>6</v>
      </c>
      <c r="F17" s="280">
        <v>10</v>
      </c>
      <c r="G17" s="51">
        <f>I17+J17+K17+M17+N17+O17+Q17+R17+S17+U17+V17+W17</f>
        <v>10</v>
      </c>
      <c r="H17" s="272" t="s">
        <v>52</v>
      </c>
      <c r="I17" s="280"/>
      <c r="J17" s="280"/>
      <c r="K17" s="282"/>
      <c r="L17" s="41">
        <f>SUM(I17:K17)*100/G17</f>
        <v>0</v>
      </c>
      <c r="M17" s="281"/>
      <c r="N17" s="281"/>
      <c r="O17" s="28">
        <v>1</v>
      </c>
      <c r="P17" s="41">
        <f>SUM(M17:O17)*100/G17</f>
        <v>10</v>
      </c>
      <c r="Q17" s="281">
        <v>1</v>
      </c>
      <c r="R17" s="281">
        <v>1</v>
      </c>
      <c r="S17" s="28">
        <v>3</v>
      </c>
      <c r="T17" s="41">
        <f>SUM(Q17:S17)*100/G17</f>
        <v>50</v>
      </c>
      <c r="U17" s="281">
        <v>4</v>
      </c>
      <c r="V17" s="281"/>
      <c r="W17" s="28"/>
      <c r="X17" s="43">
        <f>SUM(U17:W17)*100/G17</f>
        <v>40</v>
      </c>
      <c r="Y17" s="196">
        <f>((1*I17)+(2*J17)+(3*K17)+(4*M17)+(5*N17)+(6*O17)+(7*Q17)+(8*R17)+(9*S17)+(10*U17)+(11*V17)+(12*W17))/G17</f>
        <v>8.8000000000000007</v>
      </c>
      <c r="Z17" s="197">
        <f>T17+X17</f>
        <v>90</v>
      </c>
    </row>
    <row r="18" spans="2:26" x14ac:dyDescent="0.25">
      <c r="B18" s="3"/>
      <c r="C18" s="139" t="s">
        <v>58</v>
      </c>
      <c r="D18" s="195" t="s">
        <v>119</v>
      </c>
      <c r="E18" s="194">
        <v>7</v>
      </c>
      <c r="F18" s="433">
        <v>10</v>
      </c>
      <c r="G18" s="51">
        <f>I18+J18+K18+M18+N18+O18+Q18+R18+S18+U18+V18+W18</f>
        <v>10</v>
      </c>
      <c r="H18" s="272" t="s">
        <v>52</v>
      </c>
      <c r="I18" s="433"/>
      <c r="J18" s="433"/>
      <c r="K18" s="432"/>
      <c r="L18" s="41">
        <f>SUM(I18:K18)*100/G18</f>
        <v>0</v>
      </c>
      <c r="M18" s="434"/>
      <c r="N18" s="434"/>
      <c r="O18" s="28"/>
      <c r="P18" s="41">
        <f>SUM(M18:O18)*100/G18</f>
        <v>0</v>
      </c>
      <c r="Q18" s="434">
        <v>1</v>
      </c>
      <c r="R18" s="434">
        <v>1</v>
      </c>
      <c r="S18" s="28">
        <v>4</v>
      </c>
      <c r="T18" s="41">
        <f>SUM(Q18:S18)*100/G18</f>
        <v>60</v>
      </c>
      <c r="U18" s="434">
        <v>4</v>
      </c>
      <c r="V18" s="434"/>
      <c r="W18" s="28"/>
      <c r="X18" s="43">
        <f>SUM(U18:W18)*100/G18</f>
        <v>40</v>
      </c>
      <c r="Y18" s="196">
        <f>((1*I18)+(2*J18)+(3*K18)+(4*M18)+(5*N18)+(6*O18)+(7*Q18)+(8*R18)+(9*S18)+(10*U18)+(11*V18)+(12*W18))/G18</f>
        <v>9.1</v>
      </c>
      <c r="Z18" s="197">
        <f>T18+X18</f>
        <v>100</v>
      </c>
    </row>
    <row r="19" spans="2:26" x14ac:dyDescent="0.25">
      <c r="B19" s="3"/>
      <c r="C19" s="139"/>
      <c r="D19" s="195"/>
      <c r="E19" s="194"/>
      <c r="F19" s="280"/>
      <c r="G19" s="51"/>
      <c r="H19" s="272"/>
      <c r="I19" s="280"/>
      <c r="J19" s="280"/>
      <c r="K19" s="282"/>
      <c r="L19" s="41"/>
      <c r="M19" s="281"/>
      <c r="N19" s="281"/>
      <c r="O19" s="28"/>
      <c r="P19" s="41"/>
      <c r="Q19" s="281"/>
      <c r="R19" s="281"/>
      <c r="S19" s="28"/>
      <c r="T19" s="41"/>
      <c r="U19" s="281"/>
      <c r="V19" s="281"/>
      <c r="W19" s="28"/>
      <c r="X19" s="43"/>
      <c r="Y19" s="81">
        <f>Y18-Y17</f>
        <v>0.29999999999999893</v>
      </c>
      <c r="Z19" s="81">
        <f>Z18-Z17</f>
        <v>10</v>
      </c>
    </row>
    <row r="20" spans="2:26" x14ac:dyDescent="0.25">
      <c r="B20" s="3"/>
      <c r="C20" s="139" t="s">
        <v>58</v>
      </c>
      <c r="D20" s="184" t="s">
        <v>99</v>
      </c>
      <c r="E20" s="141">
        <v>5</v>
      </c>
      <c r="F20" s="215">
        <v>16</v>
      </c>
      <c r="G20" s="238">
        <f>I20+J20+K20+M20+N20+O20+Q20+R20+S20+U20+V20+W20</f>
        <v>16</v>
      </c>
      <c r="H20" s="271" t="s">
        <v>52</v>
      </c>
      <c r="I20" s="218"/>
      <c r="J20" s="218"/>
      <c r="K20" s="218">
        <v>1</v>
      </c>
      <c r="L20" s="234">
        <f>SUM(I20:K20)*100/F20</f>
        <v>6.25</v>
      </c>
      <c r="M20" s="218"/>
      <c r="N20" s="218">
        <v>1</v>
      </c>
      <c r="O20" s="218">
        <v>1</v>
      </c>
      <c r="P20" s="234">
        <f>SUM(M20:O20)*100/F20</f>
        <v>12.5</v>
      </c>
      <c r="Q20" s="218"/>
      <c r="R20" s="218">
        <v>2</v>
      </c>
      <c r="S20" s="218">
        <v>3</v>
      </c>
      <c r="T20" s="234">
        <f>SUM(Q20:S20)*100/F20</f>
        <v>31.25</v>
      </c>
      <c r="U20" s="218">
        <v>8</v>
      </c>
      <c r="V20" s="148"/>
      <c r="W20" s="148"/>
      <c r="X20" s="144">
        <f>SUM(U20:W20)*100/F20</f>
        <v>50</v>
      </c>
      <c r="Y20" s="144">
        <f>(($I$11*I20)+($J$11*J20)+($K$11*K20)+($M$11*M20)+($N$11*N20)+($O$11*O20)+($Q$11*Q20)+($R$11*R20)+($S$11*S20)+($U$11*U20)+($V$11*V20)+($W$11*W20))/F20</f>
        <v>8.5625</v>
      </c>
      <c r="Z20" s="145">
        <f>T20+X20</f>
        <v>81.25</v>
      </c>
    </row>
    <row r="21" spans="2:26" x14ac:dyDescent="0.25">
      <c r="B21" s="3"/>
      <c r="C21" s="139" t="s">
        <v>58</v>
      </c>
      <c r="D21" s="195" t="s">
        <v>105</v>
      </c>
      <c r="E21" s="194">
        <v>6</v>
      </c>
      <c r="F21" s="206">
        <v>17</v>
      </c>
      <c r="G21" s="51">
        <f>I21+J21+K21+M21+N21+O21+Q21+R21+S21+U21+V21+W21</f>
        <v>17</v>
      </c>
      <c r="H21" s="272" t="s">
        <v>52</v>
      </c>
      <c r="I21" s="206"/>
      <c r="J21" s="206"/>
      <c r="K21" s="205"/>
      <c r="L21" s="41">
        <f>SUM(I21:K21)*100/G21</f>
        <v>0</v>
      </c>
      <c r="M21" s="207">
        <v>2</v>
      </c>
      <c r="N21" s="207"/>
      <c r="O21" s="28"/>
      <c r="P21" s="41">
        <f>SUM(M21:O21)*100/G21</f>
        <v>11.764705882352942</v>
      </c>
      <c r="Q21" s="207">
        <v>3</v>
      </c>
      <c r="R21" s="207">
        <v>2</v>
      </c>
      <c r="S21" s="28">
        <v>2</v>
      </c>
      <c r="T21" s="41">
        <f>SUM(Q21:S21)*100/G21</f>
        <v>41.176470588235297</v>
      </c>
      <c r="U21" s="207">
        <v>8</v>
      </c>
      <c r="V21" s="207"/>
      <c r="W21" s="28"/>
      <c r="X21" s="43">
        <f>SUM(U21:W21)*100/G21</f>
        <v>47.058823529411768</v>
      </c>
      <c r="Y21" s="196">
        <f>((1*I21)+(2*J21)+(3*K21)+(4*M21)+(5*N21)+(6*O21)+(7*Q21)+(8*R21)+(9*S21)+(10*U21)+(11*V21)+(12*W21))/G21</f>
        <v>8.4117647058823533</v>
      </c>
      <c r="Z21" s="197">
        <f>T21+X21</f>
        <v>88.235294117647072</v>
      </c>
    </row>
    <row r="22" spans="2:26" x14ac:dyDescent="0.25">
      <c r="B22" s="3"/>
      <c r="C22" s="139" t="s">
        <v>58</v>
      </c>
      <c r="D22" s="195" t="s">
        <v>109</v>
      </c>
      <c r="E22" s="194">
        <v>7</v>
      </c>
      <c r="F22" s="280">
        <v>17</v>
      </c>
      <c r="G22" s="51">
        <f>I22+J22+K22+M22+N22+O22+Q22+R22+S22+U22+V22+W22</f>
        <v>17</v>
      </c>
      <c r="H22" s="272" t="s">
        <v>52</v>
      </c>
      <c r="I22" s="280"/>
      <c r="J22" s="280"/>
      <c r="K22" s="282">
        <v>2</v>
      </c>
      <c r="L22" s="41">
        <f>SUM(I22:K22)*100/G22</f>
        <v>11.764705882352942</v>
      </c>
      <c r="M22" s="281"/>
      <c r="N22" s="281"/>
      <c r="O22" s="28">
        <v>3</v>
      </c>
      <c r="P22" s="41">
        <f>SUM(M22:O22)*100/G22</f>
        <v>17.647058823529413</v>
      </c>
      <c r="Q22" s="281">
        <v>1</v>
      </c>
      <c r="R22" s="281">
        <v>2</v>
      </c>
      <c r="S22" s="28"/>
      <c r="T22" s="41">
        <f>SUM(Q22:S22)*100/G22</f>
        <v>17.647058823529413</v>
      </c>
      <c r="U22" s="281">
        <v>9</v>
      </c>
      <c r="V22" s="281"/>
      <c r="W22" s="28"/>
      <c r="X22" s="43">
        <f>SUM(U22:W22)*100/G22</f>
        <v>52.941176470588232</v>
      </c>
      <c r="Y22" s="196">
        <f>((1*I22)+(2*J22)+(3*K22)+(4*M22)+(5*N22)+(6*O22)+(7*Q22)+(8*R22)+(9*S22)+(10*U22)+(11*V22)+(12*W22))/G22</f>
        <v>8.0588235294117645</v>
      </c>
      <c r="Z22" s="197">
        <f>T22+X22</f>
        <v>70.588235294117652</v>
      </c>
    </row>
    <row r="23" spans="2:26" x14ac:dyDescent="0.25">
      <c r="B23" s="3"/>
      <c r="C23" s="39"/>
      <c r="D23" s="42"/>
      <c r="E23" s="18"/>
      <c r="F23" s="220"/>
      <c r="G23" s="241"/>
      <c r="H23" s="273"/>
      <c r="I23" s="223"/>
      <c r="J23" s="223"/>
      <c r="K23" s="223"/>
      <c r="L23" s="235"/>
      <c r="M23" s="223"/>
      <c r="N23" s="223"/>
      <c r="O23" s="223"/>
      <c r="P23" s="235"/>
      <c r="Q23" s="223"/>
      <c r="R23" s="223"/>
      <c r="S23" s="223"/>
      <c r="T23" s="235"/>
      <c r="U23" s="223"/>
      <c r="V23" s="11"/>
      <c r="W23" s="11"/>
      <c r="X23" s="43"/>
      <c r="Y23" s="81">
        <f>Y22-Y21</f>
        <v>-0.35294117647058876</v>
      </c>
      <c r="Z23" s="81">
        <f>Z22-Z21</f>
        <v>-17.64705882352942</v>
      </c>
    </row>
    <row r="24" spans="2:26" x14ac:dyDescent="0.25">
      <c r="B24" s="3"/>
      <c r="C24" s="4" t="s">
        <v>58</v>
      </c>
      <c r="D24" s="37" t="s">
        <v>20</v>
      </c>
      <c r="E24" s="3">
        <v>5</v>
      </c>
      <c r="F24" s="3">
        <v>14</v>
      </c>
      <c r="G24" s="51">
        <f>I24+J24+K24+M24+N24+O24+Q24+R24+S24+U24+V24+W24</f>
        <v>14</v>
      </c>
      <c r="H24" s="16" t="s">
        <v>52</v>
      </c>
      <c r="I24" s="6"/>
      <c r="J24" s="6"/>
      <c r="K24" s="6"/>
      <c r="L24" s="43">
        <f>SUM(I24:K24)*100/F24</f>
        <v>0</v>
      </c>
      <c r="M24" s="6">
        <v>1</v>
      </c>
      <c r="N24" s="6"/>
      <c r="O24" s="6">
        <v>2</v>
      </c>
      <c r="P24" s="43">
        <f>SUM(M24:O24)*100/F24</f>
        <v>21.428571428571427</v>
      </c>
      <c r="Q24" s="6"/>
      <c r="R24" s="6">
        <v>3</v>
      </c>
      <c r="S24" s="6">
        <v>1</v>
      </c>
      <c r="T24" s="43">
        <f>SUM(Q24:S24)*100/F24</f>
        <v>28.571428571428573</v>
      </c>
      <c r="U24" s="6">
        <v>7</v>
      </c>
      <c r="V24" s="6"/>
      <c r="W24" s="6"/>
      <c r="X24" s="43">
        <f>SUM(U24:W24)*100/F24</f>
        <v>50</v>
      </c>
      <c r="Y24" s="43">
        <f>(($I$11*I24)+($J$11*J24)+($K$11*K24)+($M$11*M24)+($N$11*N24)+($O$11*O24)+($Q$11*Q24)+($R$11*R24)+($S$11*S24)+($U$11*U24)+($V$11*V24)+($W$11*W24))/F24</f>
        <v>8.5</v>
      </c>
      <c r="Z24" s="44">
        <f>T24+X24</f>
        <v>78.571428571428569</v>
      </c>
    </row>
    <row r="25" spans="2:26" x14ac:dyDescent="0.25">
      <c r="B25" s="3"/>
      <c r="C25" s="139" t="s">
        <v>58</v>
      </c>
      <c r="D25" s="140" t="s">
        <v>99</v>
      </c>
      <c r="E25" s="141">
        <v>6</v>
      </c>
      <c r="F25" s="141">
        <v>14</v>
      </c>
      <c r="G25" s="51">
        <f>I25+J25+K25+M25+N25+O25+Q25+R25+S25+U25+V25+W25</f>
        <v>14</v>
      </c>
      <c r="H25" s="150" t="s">
        <v>52</v>
      </c>
      <c r="I25" s="142"/>
      <c r="J25" s="142">
        <v>1</v>
      </c>
      <c r="K25" s="142">
        <v>2</v>
      </c>
      <c r="L25" s="144">
        <f>SUM(I25:K25)*100/F25</f>
        <v>21.428571428571427</v>
      </c>
      <c r="M25" s="142">
        <v>1</v>
      </c>
      <c r="N25" s="142">
        <v>1</v>
      </c>
      <c r="O25" s="142"/>
      <c r="P25" s="144">
        <f>SUM(M25:O25)*100/F25</f>
        <v>14.285714285714286</v>
      </c>
      <c r="Q25" s="142"/>
      <c r="R25" s="142">
        <v>4</v>
      </c>
      <c r="S25" s="142">
        <v>4</v>
      </c>
      <c r="T25" s="144">
        <f>SUM(Q25:S25)*100/F25</f>
        <v>57.142857142857146</v>
      </c>
      <c r="U25" s="142">
        <v>1</v>
      </c>
      <c r="V25" s="142"/>
      <c r="W25" s="142"/>
      <c r="X25" s="144">
        <f>SUM(U25:W25)*100/F25</f>
        <v>7.1428571428571432</v>
      </c>
      <c r="Y25" s="144">
        <f>(($I$11*I25)+($J$11*J25)+($K$11*K25)+($M$11*M25)+($N$11*N25)+($O$11*O25)+($Q$11*Q25)+($R$11*R25)+($S$11*S25)+($U$11*U25)+($V$11*V25)+($W$11*W25))/F25</f>
        <v>6.7857142857142856</v>
      </c>
      <c r="Z25" s="145">
        <f>T25+X25</f>
        <v>64.285714285714292</v>
      </c>
    </row>
    <row r="26" spans="2:26" x14ac:dyDescent="0.25">
      <c r="B26" s="17"/>
      <c r="C26" s="139" t="s">
        <v>58</v>
      </c>
      <c r="D26" s="195" t="s">
        <v>105</v>
      </c>
      <c r="E26" s="194">
        <v>7</v>
      </c>
      <c r="F26" s="206">
        <v>14</v>
      </c>
      <c r="G26" s="51">
        <f>I26+J26+K26+M26+N26+O26+Q26+R26+S26+U26+V26+W26</f>
        <v>14</v>
      </c>
      <c r="H26" s="272" t="s">
        <v>52</v>
      </c>
      <c r="I26" s="206"/>
      <c r="J26" s="206">
        <v>3</v>
      </c>
      <c r="K26" s="205">
        <v>1</v>
      </c>
      <c r="L26" s="41">
        <f>SUM(I26:K26)*100/G26</f>
        <v>28.571428571428573</v>
      </c>
      <c r="M26" s="207"/>
      <c r="N26" s="207">
        <v>1</v>
      </c>
      <c r="O26" s="28"/>
      <c r="P26" s="41">
        <f>SUM(M26:O26)*100/G26</f>
        <v>7.1428571428571432</v>
      </c>
      <c r="Q26" s="207">
        <v>1</v>
      </c>
      <c r="R26" s="207">
        <v>3</v>
      </c>
      <c r="S26" s="28">
        <v>5</v>
      </c>
      <c r="T26" s="41">
        <f>SUM(Q26:S26)*100/G26</f>
        <v>64.285714285714292</v>
      </c>
      <c r="U26" s="207"/>
      <c r="V26" s="207"/>
      <c r="W26" s="28"/>
      <c r="X26" s="43">
        <f>SUM(U26:W26)*100/G26</f>
        <v>0</v>
      </c>
      <c r="Y26" s="196">
        <f>((1*I26)+(2*J26)+(3*K26)+(4*M26)+(5*N26)+(6*O26)+(7*Q26)+(8*R26)+(9*S26)+(10*U26)+(11*V26)+(12*W26))/G26</f>
        <v>6.4285714285714288</v>
      </c>
      <c r="Z26" s="197">
        <f>T26+X26</f>
        <v>64.285714285714292</v>
      </c>
    </row>
    <row r="27" spans="2:26" x14ac:dyDescent="0.25">
      <c r="B27" s="17"/>
      <c r="C27" s="4"/>
      <c r="D27" s="42"/>
      <c r="E27" s="18"/>
      <c r="F27" s="220"/>
      <c r="G27" s="241"/>
      <c r="H27" s="273"/>
      <c r="I27" s="223"/>
      <c r="J27" s="223"/>
      <c r="K27" s="223"/>
      <c r="L27" s="235"/>
      <c r="M27" s="223"/>
      <c r="N27" s="223"/>
      <c r="O27" s="223"/>
      <c r="P27" s="235"/>
      <c r="Q27" s="223"/>
      <c r="R27" s="223"/>
      <c r="S27" s="223"/>
      <c r="T27" s="235"/>
      <c r="U27" s="223"/>
      <c r="V27" s="11"/>
      <c r="W27" s="11"/>
      <c r="X27" s="43"/>
      <c r="Y27" s="81">
        <f>Y26-Y25</f>
        <v>-0.35714285714285676</v>
      </c>
      <c r="Z27" s="81">
        <f>Z26-Z25</f>
        <v>0</v>
      </c>
    </row>
    <row r="28" spans="2:26" ht="15" customHeight="1" x14ac:dyDescent="0.25">
      <c r="B28" s="17"/>
      <c r="C28" s="139" t="s">
        <v>58</v>
      </c>
      <c r="D28" s="140" t="s">
        <v>99</v>
      </c>
      <c r="E28" s="141">
        <v>7</v>
      </c>
      <c r="F28" s="141">
        <v>14</v>
      </c>
      <c r="G28" s="51">
        <f>I28+J28+K28+M28+N28+O28+Q28+R28+S28+U28+V28+W28</f>
        <v>14</v>
      </c>
      <c r="H28" s="16" t="s">
        <v>52</v>
      </c>
      <c r="I28" s="142"/>
      <c r="J28" s="142"/>
      <c r="K28" s="142">
        <v>1</v>
      </c>
      <c r="L28" s="144">
        <f>SUM(I28:K28)*100/F28</f>
        <v>7.1428571428571432</v>
      </c>
      <c r="M28" s="142">
        <v>1</v>
      </c>
      <c r="N28" s="142">
        <v>3</v>
      </c>
      <c r="O28" s="142">
        <v>1</v>
      </c>
      <c r="P28" s="144">
        <f>SUM(M28:O28)*100/F28</f>
        <v>35.714285714285715</v>
      </c>
      <c r="Q28" s="142">
        <v>3</v>
      </c>
      <c r="R28" s="142">
        <v>2</v>
      </c>
      <c r="S28" s="142">
        <v>3</v>
      </c>
      <c r="T28" s="144">
        <f>SUM(Q28:S28)*100/F28</f>
        <v>57.142857142857146</v>
      </c>
      <c r="U28" s="142"/>
      <c r="V28" s="142"/>
      <c r="W28" s="142"/>
      <c r="X28" s="144">
        <f>SUM(U28:W28)*100/F28</f>
        <v>0</v>
      </c>
      <c r="Y28" s="144">
        <f>(($I$11*I28)+($J$11*J28)+($K$11*K28)+($M$11*M28)+($N$11*N28)+($O$11*O28)+($Q$11*Q28)+($R$11*R28)+($S$11*S28)+($U$11*U28)+($V$11*V28)+($W$11*W28))/F28</f>
        <v>6.5714285714285712</v>
      </c>
      <c r="Z28" s="145">
        <f>T28+X28</f>
        <v>57.142857142857146</v>
      </c>
    </row>
    <row r="29" spans="2:26" ht="15" customHeight="1" x14ac:dyDescent="0.25">
      <c r="B29" s="17"/>
      <c r="C29" s="4"/>
      <c r="D29" s="37"/>
      <c r="E29" s="3"/>
      <c r="F29" s="3"/>
      <c r="G29" s="37"/>
      <c r="H29" s="16"/>
      <c r="I29" s="6"/>
      <c r="J29" s="6"/>
      <c r="K29" s="6"/>
      <c r="L29" s="43"/>
      <c r="M29" s="6"/>
      <c r="N29" s="6"/>
      <c r="O29" s="6"/>
      <c r="P29" s="43"/>
      <c r="Q29" s="6"/>
      <c r="R29" s="6"/>
      <c r="S29" s="6"/>
      <c r="T29" s="43"/>
      <c r="U29" s="6"/>
      <c r="V29" s="6"/>
      <c r="W29" s="6"/>
      <c r="X29" s="43"/>
      <c r="Y29" s="43"/>
      <c r="Z29" s="43"/>
    </row>
    <row r="30" spans="2:26" ht="15" customHeight="1" x14ac:dyDescent="0.25">
      <c r="B30" s="17"/>
      <c r="C30" s="4"/>
      <c r="D30" s="140" t="s">
        <v>99</v>
      </c>
      <c r="E30" s="3"/>
      <c r="F30" s="3"/>
      <c r="G30" s="37"/>
      <c r="H30" s="150" t="s">
        <v>52</v>
      </c>
      <c r="I30" s="6"/>
      <c r="J30" s="6"/>
      <c r="K30" s="6"/>
      <c r="L30" s="43"/>
      <c r="M30" s="6"/>
      <c r="N30" s="6"/>
      <c r="O30" s="6"/>
      <c r="P30" s="43"/>
      <c r="Q30" s="6"/>
      <c r="R30" s="6"/>
      <c r="S30" s="6"/>
      <c r="T30" s="43"/>
      <c r="U30" s="6"/>
      <c r="V30" s="6"/>
      <c r="W30" s="6"/>
      <c r="X30" s="43"/>
      <c r="Y30" s="144">
        <f>AVERAGE(Y28,Y25,Y20)</f>
        <v>7.3065476190476195</v>
      </c>
      <c r="Z30" s="144">
        <f>AVERAGE(Z28,Z25,Z20)</f>
        <v>67.55952380952381</v>
      </c>
    </row>
    <row r="31" spans="2:26" x14ac:dyDescent="0.25">
      <c r="B31" s="3"/>
      <c r="C31" s="4"/>
      <c r="D31" s="195" t="s">
        <v>105</v>
      </c>
      <c r="E31" s="18"/>
      <c r="F31" s="28"/>
      <c r="G31" s="37"/>
      <c r="H31" s="272" t="s">
        <v>52</v>
      </c>
      <c r="I31" s="11"/>
      <c r="J31" s="11"/>
      <c r="K31" s="11"/>
      <c r="L31" s="43"/>
      <c r="M31" s="11"/>
      <c r="N31" s="11"/>
      <c r="O31" s="11"/>
      <c r="P31" s="38"/>
      <c r="Q31" s="11"/>
      <c r="R31" s="11"/>
      <c r="S31" s="11"/>
      <c r="T31" s="38"/>
      <c r="U31" s="11"/>
      <c r="V31" s="11"/>
      <c r="W31" s="11"/>
      <c r="X31" s="38"/>
      <c r="Y31" s="229">
        <f>AVERAGE(Y26,Y21,Y16)</f>
        <v>7.8134453781512603</v>
      </c>
      <c r="Z31" s="229">
        <f>AVERAGE(Z26,Z21,Z16)</f>
        <v>84.173669467787121</v>
      </c>
    </row>
    <row r="32" spans="2:26" x14ac:dyDescent="0.25">
      <c r="B32" s="17"/>
      <c r="C32" s="4"/>
      <c r="D32" s="195" t="s">
        <v>109</v>
      </c>
      <c r="E32" s="18"/>
      <c r="F32" s="28"/>
      <c r="G32" s="37"/>
      <c r="H32" s="272" t="s">
        <v>52</v>
      </c>
      <c r="I32" s="11"/>
      <c r="J32" s="11"/>
      <c r="K32" s="11"/>
      <c r="L32" s="43"/>
      <c r="M32" s="11"/>
      <c r="N32" s="11"/>
      <c r="O32" s="11"/>
      <c r="P32" s="38"/>
      <c r="Q32" s="11"/>
      <c r="R32" s="11"/>
      <c r="S32" s="11"/>
      <c r="T32" s="38"/>
      <c r="U32" s="11"/>
      <c r="V32" s="11"/>
      <c r="W32" s="11"/>
      <c r="X32" s="38"/>
      <c r="Y32" s="229">
        <f>AVERAGE(Y22,Y17,Y13)</f>
        <v>8.4746803069053716</v>
      </c>
      <c r="Z32" s="229">
        <f>AVERAGE(Z22,Z17,Z13)</f>
        <v>86.862745098039227</v>
      </c>
    </row>
    <row r="33" spans="2:26" x14ac:dyDescent="0.25">
      <c r="B33" s="17"/>
      <c r="C33" s="4"/>
      <c r="D33" s="195" t="s">
        <v>119</v>
      </c>
      <c r="E33" s="18"/>
      <c r="F33" s="28"/>
      <c r="G33" s="37"/>
      <c r="H33" s="272" t="s">
        <v>52</v>
      </c>
      <c r="I33" s="11"/>
      <c r="J33" s="11"/>
      <c r="K33" s="11"/>
      <c r="L33" s="43"/>
      <c r="M33" s="11"/>
      <c r="N33" s="11"/>
      <c r="O33" s="11"/>
      <c r="P33" s="38"/>
      <c r="Q33" s="11"/>
      <c r="R33" s="11"/>
      <c r="S33" s="11"/>
      <c r="T33" s="38"/>
      <c r="U33" s="11"/>
      <c r="V33" s="11"/>
      <c r="W33" s="11"/>
      <c r="X33" s="38"/>
      <c r="Y33" s="229">
        <f>AVERAGE(Y18,Y14,Y12)</f>
        <v>9.451633986928103</v>
      </c>
      <c r="Z33" s="229">
        <f>AVERAGE(Z18,Z14, Z12)</f>
        <v>98.412698412698418</v>
      </c>
    </row>
    <row r="34" spans="2:26" x14ac:dyDescent="0.25">
      <c r="B34" s="17"/>
      <c r="C34" s="4"/>
      <c r="D34" s="37"/>
      <c r="E34" s="18"/>
      <c r="F34" s="28"/>
      <c r="G34" s="37"/>
      <c r="H34" s="40"/>
      <c r="I34" s="11"/>
      <c r="J34" s="11"/>
      <c r="K34" s="11"/>
      <c r="L34" s="43"/>
      <c r="M34" s="11"/>
      <c r="N34" s="11"/>
      <c r="O34" s="11"/>
      <c r="P34" s="38"/>
      <c r="Q34" s="11"/>
      <c r="R34" s="11"/>
      <c r="S34" s="11"/>
      <c r="T34" s="38"/>
      <c r="U34" s="11"/>
      <c r="V34" s="11"/>
      <c r="W34" s="11"/>
      <c r="X34" s="38"/>
      <c r="Y34" s="81">
        <f>Y33-Y32</f>
        <v>0.97695368002273142</v>
      </c>
      <c r="Z34" s="81">
        <f>Z33-Z32</f>
        <v>11.549953314659192</v>
      </c>
    </row>
    <row r="35" spans="2:26" x14ac:dyDescent="0.25">
      <c r="B35" s="17"/>
      <c r="C35" s="4" t="s">
        <v>58</v>
      </c>
      <c r="D35" s="37" t="s">
        <v>119</v>
      </c>
      <c r="E35" s="18">
        <v>5</v>
      </c>
      <c r="F35" s="28">
        <v>17</v>
      </c>
      <c r="G35" s="51">
        <f>I35+J35+K35+M35+N35+O35+Q35+R35+S35+U35+V35+W35</f>
        <v>17</v>
      </c>
      <c r="H35" s="272" t="s">
        <v>53</v>
      </c>
      <c r="I35" s="11"/>
      <c r="J35" s="11"/>
      <c r="K35" s="11"/>
      <c r="L35" s="41">
        <f>SUM(I35:K35)*100/G35</f>
        <v>0</v>
      </c>
      <c r="M35" s="11"/>
      <c r="N35" s="11"/>
      <c r="O35" s="11"/>
      <c r="P35" s="41">
        <f>SUM(M35:O35)*100/G35</f>
        <v>0</v>
      </c>
      <c r="Q35" s="11"/>
      <c r="R35" s="11">
        <v>1</v>
      </c>
      <c r="S35" s="11">
        <v>1</v>
      </c>
      <c r="T35" s="41">
        <f>SUM(Q35:S35)*100/G35</f>
        <v>11.764705882352942</v>
      </c>
      <c r="U35" s="11">
        <v>11</v>
      </c>
      <c r="V35" s="11">
        <v>4</v>
      </c>
      <c r="W35" s="11"/>
      <c r="X35" s="43">
        <f>SUM(U35:W35)*100/G35</f>
        <v>88.235294117647058</v>
      </c>
      <c r="Y35" s="196">
        <f>((1*I35)+(2*J35)+(3*K35)+(4*M35)+(5*N35)+(6*O35)+(7*Q35)+(8*R35)+(9*S35)+(10*U35)+(11*V35)+(12*W35))/G35</f>
        <v>10.058823529411764</v>
      </c>
      <c r="Z35" s="197">
        <f>T35+X35</f>
        <v>100</v>
      </c>
    </row>
    <row r="36" spans="2:26" x14ac:dyDescent="0.25">
      <c r="B36" s="17"/>
      <c r="C36" s="4" t="s">
        <v>58</v>
      </c>
      <c r="D36" s="37" t="s">
        <v>109</v>
      </c>
      <c r="E36" s="18">
        <v>5</v>
      </c>
      <c r="F36" s="28">
        <v>23</v>
      </c>
      <c r="G36" s="51">
        <f>I36+J36+K36+M36+N36+O36+Q36+R36+S36+U36+V36+W36</f>
        <v>23</v>
      </c>
      <c r="H36" s="272" t="s">
        <v>53</v>
      </c>
      <c r="I36" s="11"/>
      <c r="J36" s="11"/>
      <c r="K36" s="11"/>
      <c r="L36" s="41">
        <f>SUM(I36:K36)*100/G36</f>
        <v>0</v>
      </c>
      <c r="M36" s="11"/>
      <c r="N36" s="11"/>
      <c r="O36" s="11"/>
      <c r="P36" s="41">
        <f>SUM(M36:O36)*100/G36</f>
        <v>0</v>
      </c>
      <c r="Q36" s="11"/>
      <c r="R36" s="11"/>
      <c r="S36" s="11"/>
      <c r="T36" s="41">
        <f>SUM(Q36:S36)*100/G36</f>
        <v>0</v>
      </c>
      <c r="U36" s="11">
        <v>11</v>
      </c>
      <c r="V36" s="11">
        <v>12</v>
      </c>
      <c r="W36" s="11"/>
      <c r="X36" s="43">
        <f>SUM(U36:W36)*100/G36</f>
        <v>100</v>
      </c>
      <c r="Y36" s="196">
        <f>((1*I36)+(2*J36)+(3*K36)+(4*M36)+(5*N36)+(6*O36)+(7*Q36)+(8*R36)+(9*S36)+(10*U36)+(11*V36)+(12*W36))/G36</f>
        <v>10.521739130434783</v>
      </c>
      <c r="Z36" s="197">
        <f>T36+X36</f>
        <v>100</v>
      </c>
    </row>
    <row r="37" spans="2:26" x14ac:dyDescent="0.25">
      <c r="B37" s="17"/>
      <c r="C37" s="4" t="s">
        <v>58</v>
      </c>
      <c r="D37" s="37" t="s">
        <v>119</v>
      </c>
      <c r="E37" s="18">
        <v>6</v>
      </c>
      <c r="F37" s="28">
        <v>21</v>
      </c>
      <c r="G37" s="51">
        <f>I37+J37+K37+M37+N37+O37+Q37+R37+S37+U37+V37+W37</f>
        <v>21</v>
      </c>
      <c r="H37" s="272" t="s">
        <v>53</v>
      </c>
      <c r="I37" s="11"/>
      <c r="J37" s="11"/>
      <c r="K37" s="11"/>
      <c r="L37" s="41">
        <f>SUM(I37:K37)*100/G37</f>
        <v>0</v>
      </c>
      <c r="M37" s="11"/>
      <c r="N37" s="11"/>
      <c r="O37" s="11"/>
      <c r="P37" s="41">
        <f>SUM(M37:O37)*100/G37</f>
        <v>0</v>
      </c>
      <c r="Q37" s="11"/>
      <c r="R37" s="11"/>
      <c r="S37" s="11"/>
      <c r="T37" s="41">
        <f>SUM(Q37:S37)*100/G37</f>
        <v>0</v>
      </c>
      <c r="U37" s="11">
        <v>9</v>
      </c>
      <c r="V37" s="11">
        <v>12</v>
      </c>
      <c r="W37" s="11"/>
      <c r="X37" s="43">
        <f>SUM(U37:W37)*100/G37</f>
        <v>100</v>
      </c>
      <c r="Y37" s="196">
        <f>((1*I37)+(2*J37)+(3*K37)+(4*M37)+(5*N37)+(6*O37)+(7*Q37)+(8*R37)+(9*S37)+(10*U37)+(11*V37)+(12*W37))/G37</f>
        <v>10.571428571428571</v>
      </c>
      <c r="Z37" s="197">
        <f>T37+X37</f>
        <v>100</v>
      </c>
    </row>
    <row r="38" spans="2:26" x14ac:dyDescent="0.25">
      <c r="B38" s="17"/>
      <c r="C38" s="450"/>
      <c r="D38" s="83"/>
      <c r="E38" s="15"/>
      <c r="F38" s="448"/>
      <c r="G38" s="83"/>
      <c r="H38" s="454"/>
      <c r="I38" s="114"/>
      <c r="J38" s="114"/>
      <c r="K38" s="114"/>
      <c r="L38" s="449"/>
      <c r="M38" s="114"/>
      <c r="N38" s="114"/>
      <c r="O38" s="114"/>
      <c r="P38" s="449"/>
      <c r="Q38" s="114"/>
      <c r="R38" s="114"/>
      <c r="S38" s="114"/>
      <c r="T38" s="449"/>
      <c r="U38" s="114"/>
      <c r="V38" s="114"/>
      <c r="W38" s="114"/>
      <c r="X38" s="455"/>
      <c r="Y38" s="81">
        <f>Y37-Y36</f>
        <v>4.9689440993788025E-2</v>
      </c>
      <c r="Z38" s="81">
        <f>Z37-Z36</f>
        <v>0</v>
      </c>
    </row>
    <row r="39" spans="2:26" x14ac:dyDescent="0.25">
      <c r="B39" s="17"/>
      <c r="C39" s="139" t="s">
        <v>61</v>
      </c>
      <c r="D39" s="195" t="s">
        <v>105</v>
      </c>
      <c r="E39" s="194">
        <v>5</v>
      </c>
      <c r="F39" s="206">
        <v>10</v>
      </c>
      <c r="G39" s="51">
        <f>I39+J39+K39+M39+N39+O39+Q39+R39+S39+U39+V39+W39</f>
        <v>10</v>
      </c>
      <c r="H39" s="272" t="s">
        <v>53</v>
      </c>
      <c r="I39" s="206"/>
      <c r="J39" s="206"/>
      <c r="K39" s="205"/>
      <c r="L39" s="41">
        <f>SUM(I39:K39)*100/G39</f>
        <v>0</v>
      </c>
      <c r="M39" s="207"/>
      <c r="N39" s="207"/>
      <c r="O39" s="28"/>
      <c r="P39" s="41">
        <f>SUM(M39:O39)*100/G39</f>
        <v>0</v>
      </c>
      <c r="Q39" s="207"/>
      <c r="R39" s="207"/>
      <c r="S39" s="28"/>
      <c r="T39" s="41">
        <f>SUM(Q39:S39)*100/G39</f>
        <v>0</v>
      </c>
      <c r="U39" s="207">
        <v>6</v>
      </c>
      <c r="V39" s="207">
        <v>1</v>
      </c>
      <c r="W39" s="28">
        <v>3</v>
      </c>
      <c r="X39" s="43">
        <f>SUM(U39:W39)*100/G39</f>
        <v>100</v>
      </c>
      <c r="Y39" s="196">
        <f>((1*I39)+(2*J39)+(3*K39)+(4*M39)+(5*N39)+(6*O39)+(7*Q39)+(8*R39)+(9*S39)+(10*U39)+(11*V39)+(12*W39))/G39</f>
        <v>10.7</v>
      </c>
      <c r="Z39" s="197">
        <f>T39+X39</f>
        <v>100</v>
      </c>
    </row>
    <row r="40" spans="2:26" x14ac:dyDescent="0.25">
      <c r="B40" s="17"/>
      <c r="C40" s="139" t="s">
        <v>58</v>
      </c>
      <c r="D40" s="195" t="s">
        <v>109</v>
      </c>
      <c r="E40" s="194">
        <v>6</v>
      </c>
      <c r="F40" s="280">
        <v>10</v>
      </c>
      <c r="G40" s="51">
        <f>I40+J40+K40+M40+N40+O40+Q40+R40+S40+U40+V40+W40</f>
        <v>10</v>
      </c>
      <c r="H40" s="272" t="s">
        <v>53</v>
      </c>
      <c r="I40" s="280"/>
      <c r="J40" s="280"/>
      <c r="K40" s="282"/>
      <c r="L40" s="41">
        <f>SUM(I40:K40)*100/G40</f>
        <v>0</v>
      </c>
      <c r="M40" s="281"/>
      <c r="N40" s="281"/>
      <c r="O40" s="28"/>
      <c r="P40" s="41">
        <f>SUM(M40:O40)*100/G40</f>
        <v>0</v>
      </c>
      <c r="Q40" s="281"/>
      <c r="R40" s="281"/>
      <c r="S40" s="28"/>
      <c r="T40" s="41">
        <f>SUM(Q40:S40)*100/G40</f>
        <v>0</v>
      </c>
      <c r="U40" s="281">
        <v>7</v>
      </c>
      <c r="V40" s="281">
        <v>3</v>
      </c>
      <c r="W40" s="28"/>
      <c r="X40" s="43">
        <f>SUM(U40:W40)*100/G40</f>
        <v>100</v>
      </c>
      <c r="Y40" s="196">
        <f>((1*I40)+(2*J40)+(3*K40)+(4*M40)+(5*N40)+(6*O40)+(7*Q40)+(8*R40)+(9*S40)+(10*U40)+(11*V40)+(12*W40))/G40</f>
        <v>10.3</v>
      </c>
      <c r="Z40" s="197">
        <f>T40+X40</f>
        <v>100</v>
      </c>
    </row>
    <row r="41" spans="2:26" x14ac:dyDescent="0.25">
      <c r="B41" s="17"/>
      <c r="C41" s="139" t="s">
        <v>58</v>
      </c>
      <c r="D41" s="195" t="s">
        <v>119</v>
      </c>
      <c r="E41" s="194">
        <v>7</v>
      </c>
      <c r="F41" s="433">
        <v>10</v>
      </c>
      <c r="G41" s="51">
        <f>I41+J41+K41+M41+N41+O41+Q41+R41+S41+U41+V41+W41</f>
        <v>10</v>
      </c>
      <c r="H41" s="272" t="s">
        <v>53</v>
      </c>
      <c r="I41" s="433"/>
      <c r="J41" s="433"/>
      <c r="K41" s="432"/>
      <c r="L41" s="41">
        <f>SUM(I41:K41)*100/G41</f>
        <v>0</v>
      </c>
      <c r="M41" s="434"/>
      <c r="N41" s="434"/>
      <c r="O41" s="28"/>
      <c r="P41" s="41">
        <f>SUM(M41:O41)*100/G41</f>
        <v>0</v>
      </c>
      <c r="Q41" s="434"/>
      <c r="R41" s="434"/>
      <c r="S41" s="28"/>
      <c r="T41" s="41">
        <f>SUM(Q41:S41)*100/G41</f>
        <v>0</v>
      </c>
      <c r="U41" s="434">
        <v>10</v>
      </c>
      <c r="V41" s="434"/>
      <c r="W41" s="28"/>
      <c r="X41" s="43">
        <f>SUM(U41:W41)*100/G41</f>
        <v>100</v>
      </c>
      <c r="Y41" s="196">
        <f>((1*I41)+(2*J41)+(3*K41)+(4*M41)+(5*N41)+(6*O41)+(7*Q41)+(8*R41)+(9*S41)+(10*U41)+(11*V41)+(12*W41))/G41</f>
        <v>10</v>
      </c>
      <c r="Z41" s="197">
        <f>T41+X41</f>
        <v>100</v>
      </c>
    </row>
    <row r="42" spans="2:26" ht="18.75" customHeight="1" x14ac:dyDescent="0.25">
      <c r="B42" s="17"/>
      <c r="C42" s="139"/>
      <c r="D42" s="195"/>
      <c r="E42" s="194"/>
      <c r="F42" s="280"/>
      <c r="G42" s="51"/>
      <c r="H42" s="272"/>
      <c r="I42" s="280"/>
      <c r="J42" s="280"/>
      <c r="K42" s="282"/>
      <c r="L42" s="41"/>
      <c r="M42" s="281"/>
      <c r="N42" s="281"/>
      <c r="O42" s="28"/>
      <c r="P42" s="41"/>
      <c r="Q42" s="281"/>
      <c r="R42" s="281"/>
      <c r="S42" s="28"/>
      <c r="T42" s="41"/>
      <c r="U42" s="281"/>
      <c r="V42" s="281"/>
      <c r="W42" s="28"/>
      <c r="X42" s="43"/>
      <c r="Y42" s="81">
        <f>Y41-Y40</f>
        <v>-0.30000000000000071</v>
      </c>
      <c r="Z42" s="81">
        <f>Z41-Z40</f>
        <v>0</v>
      </c>
    </row>
    <row r="43" spans="2:26" x14ac:dyDescent="0.25">
      <c r="B43" s="17"/>
      <c r="C43" s="139" t="s">
        <v>61</v>
      </c>
      <c r="D43" s="140" t="s">
        <v>99</v>
      </c>
      <c r="E43" s="141">
        <v>5</v>
      </c>
      <c r="F43" s="215">
        <v>16</v>
      </c>
      <c r="G43" s="238">
        <f>I43+J43+K43+M43+N43+O43+Q43+R43+S43+U43+V43+W43</f>
        <v>16</v>
      </c>
      <c r="H43" s="271" t="s">
        <v>53</v>
      </c>
      <c r="I43" s="218"/>
      <c r="J43" s="218"/>
      <c r="K43" s="218"/>
      <c r="L43" s="234">
        <f>SUM(I43:K43)*100/F43</f>
        <v>0</v>
      </c>
      <c r="M43" s="218"/>
      <c r="N43" s="218"/>
      <c r="O43" s="218"/>
      <c r="P43" s="234">
        <f>SUM(M43:O43)*100/F43</f>
        <v>0</v>
      </c>
      <c r="Q43" s="218"/>
      <c r="R43" s="218"/>
      <c r="S43" s="218"/>
      <c r="T43" s="234">
        <f>SUM(Q43:S43)*100/F43</f>
        <v>0</v>
      </c>
      <c r="U43" s="218">
        <v>5</v>
      </c>
      <c r="V43" s="218">
        <v>2</v>
      </c>
      <c r="W43" s="218">
        <v>9</v>
      </c>
      <c r="X43" s="144">
        <f>SUM(U43:W43)*100/F43</f>
        <v>100</v>
      </c>
      <c r="Y43" s="144">
        <f>(($I$11*I43)+($J$11*J43)+($K$11*K43)+($M$11*M43)+($N$11*N43)+($O$11*O43)+($Q$11*Q43)+($R$11*R43)+($S$11*S43)+($U$11*U43)+($V$11*V43)+($W$11*W43))/F43</f>
        <v>11.25</v>
      </c>
      <c r="Z43" s="145">
        <f>T43+X43</f>
        <v>100</v>
      </c>
    </row>
    <row r="44" spans="2:26" x14ac:dyDescent="0.25">
      <c r="B44" s="17"/>
      <c r="C44" s="139" t="s">
        <v>61</v>
      </c>
      <c r="D44" s="195" t="s">
        <v>105</v>
      </c>
      <c r="E44" s="194">
        <v>6</v>
      </c>
      <c r="F44" s="206">
        <v>17</v>
      </c>
      <c r="G44" s="51">
        <f>I44+J44+K44+M44+N44+O44+Q44+R44+S44+U44+V44+W44</f>
        <v>17</v>
      </c>
      <c r="H44" s="272" t="s">
        <v>53</v>
      </c>
      <c r="I44" s="206"/>
      <c r="J44" s="206"/>
      <c r="K44" s="205"/>
      <c r="L44" s="41">
        <f>SUM(I44:K44)*100/G44</f>
        <v>0</v>
      </c>
      <c r="M44" s="207"/>
      <c r="N44" s="207"/>
      <c r="O44" s="28"/>
      <c r="P44" s="41">
        <f>SUM(M44:O44)*100/G44</f>
        <v>0</v>
      </c>
      <c r="Q44" s="207"/>
      <c r="R44" s="207"/>
      <c r="S44" s="28"/>
      <c r="T44" s="41">
        <f>SUM(Q44:S44)*100/G44</f>
        <v>0</v>
      </c>
      <c r="U44" s="207">
        <v>7</v>
      </c>
      <c r="V44" s="207">
        <v>1</v>
      </c>
      <c r="W44" s="28">
        <v>9</v>
      </c>
      <c r="X44" s="43">
        <f>SUM(U44:W44)*100/G44</f>
        <v>100</v>
      </c>
      <c r="Y44" s="196">
        <f>((1*I44)+(2*J44)+(3*K44)+(4*M44)+(5*N44)+(6*O44)+(7*Q44)+(8*R44)+(9*S44)+(10*U44)+(11*V44)+(12*W44))/G44</f>
        <v>11.117647058823529</v>
      </c>
      <c r="Z44" s="197">
        <f>T44+X44</f>
        <v>100</v>
      </c>
    </row>
    <row r="45" spans="2:26" x14ac:dyDescent="0.25">
      <c r="B45" s="17"/>
      <c r="C45" s="139" t="s">
        <v>58</v>
      </c>
      <c r="D45" s="195" t="s">
        <v>109</v>
      </c>
      <c r="E45" s="194">
        <v>7</v>
      </c>
      <c r="F45" s="280">
        <v>17</v>
      </c>
      <c r="G45" s="51">
        <f>I45+J45+K45+M45+N45+O45+Q45+R45+S45+U45+V45+W45</f>
        <v>17</v>
      </c>
      <c r="H45" s="272" t="s">
        <v>53</v>
      </c>
      <c r="I45" s="280"/>
      <c r="J45" s="280"/>
      <c r="K45" s="282"/>
      <c r="L45" s="41">
        <f>SUM(I45:K45)*100/G45</f>
        <v>0</v>
      </c>
      <c r="M45" s="281"/>
      <c r="N45" s="281"/>
      <c r="O45" s="28">
        <v>2</v>
      </c>
      <c r="P45" s="41">
        <f>SUM(M45:O45)*100/G45</f>
        <v>11.764705882352942</v>
      </c>
      <c r="Q45" s="281"/>
      <c r="R45" s="281"/>
      <c r="S45" s="28">
        <v>3</v>
      </c>
      <c r="T45" s="41">
        <f>SUM(Q45:S45)*100/G45</f>
        <v>17.647058823529413</v>
      </c>
      <c r="U45" s="281">
        <v>1</v>
      </c>
      <c r="V45" s="281">
        <v>11</v>
      </c>
      <c r="W45" s="28"/>
      <c r="X45" s="43">
        <f>SUM(U45:W45)*100/G45</f>
        <v>70.588235294117652</v>
      </c>
      <c r="Y45" s="196">
        <f>((1*I45)+(2*J45)+(3*K45)+(4*M45)+(5*N45)+(6*O45)+(7*Q45)+(8*R45)+(9*S45)+(10*U45)+(11*V45)+(12*W45))/G45</f>
        <v>10</v>
      </c>
      <c r="Z45" s="197">
        <f>T45+X45</f>
        <v>88.235294117647072</v>
      </c>
    </row>
    <row r="46" spans="2:26" x14ac:dyDescent="0.25">
      <c r="B46" s="17"/>
      <c r="C46" s="39"/>
      <c r="D46" s="37"/>
      <c r="E46" s="18"/>
      <c r="F46" s="220"/>
      <c r="G46" s="241"/>
      <c r="H46" s="273"/>
      <c r="I46" s="223"/>
      <c r="J46" s="223"/>
      <c r="K46" s="223"/>
      <c r="L46" s="235"/>
      <c r="M46" s="223"/>
      <c r="N46" s="223"/>
      <c r="O46" s="223"/>
      <c r="P46" s="235"/>
      <c r="Q46" s="223"/>
      <c r="R46" s="223"/>
      <c r="S46" s="223"/>
      <c r="T46" s="235"/>
      <c r="U46" s="223"/>
      <c r="V46" s="223"/>
      <c r="W46" s="223"/>
      <c r="X46" s="43"/>
      <c r="Y46" s="81">
        <f>Y45-Y44</f>
        <v>-1.117647058823529</v>
      </c>
      <c r="Z46" s="81">
        <f>Z45-Z44</f>
        <v>-11.764705882352928</v>
      </c>
    </row>
    <row r="47" spans="2:26" ht="14.25" customHeight="1" x14ac:dyDescent="0.25">
      <c r="B47" s="17"/>
      <c r="C47" s="4" t="s">
        <v>61</v>
      </c>
      <c r="D47" s="37" t="s">
        <v>20</v>
      </c>
      <c r="E47" s="3">
        <v>5</v>
      </c>
      <c r="F47" s="3">
        <v>14</v>
      </c>
      <c r="G47" s="51">
        <f>I47+J47+K47+M47+N47+O47+Q47+R47+S47+U47+V47+W47</f>
        <v>14</v>
      </c>
      <c r="H47" s="16" t="s">
        <v>53</v>
      </c>
      <c r="I47" s="6">
        <v>1</v>
      </c>
      <c r="J47" s="6"/>
      <c r="K47" s="6"/>
      <c r="L47" s="43">
        <f>SUM(I47:K47)*100/F47</f>
        <v>7.1428571428571432</v>
      </c>
      <c r="M47" s="6"/>
      <c r="N47" s="6"/>
      <c r="O47" s="6"/>
      <c r="P47" s="43">
        <f>SUM(M47:O47)*100/F47</f>
        <v>0</v>
      </c>
      <c r="Q47" s="6"/>
      <c r="R47" s="6"/>
      <c r="S47" s="6"/>
      <c r="T47" s="43">
        <f>SUM(Q47:S47)*100/F47</f>
        <v>0</v>
      </c>
      <c r="U47" s="6">
        <v>7</v>
      </c>
      <c r="V47" s="6">
        <v>2</v>
      </c>
      <c r="W47" s="6">
        <v>4</v>
      </c>
      <c r="X47" s="43">
        <f>SUM(U47:W47)*100/F47</f>
        <v>92.857142857142861</v>
      </c>
      <c r="Y47" s="43">
        <f>(($I$11*I47)+($J$11*J47)+($K$11*K47)+($M$11*M47)+($N$11*N47)+($O$11*O47)+($Q$11*Q47)+($R$11*R47)+($S$11*S47)+($U$11*U47)+($V$11*V47)+($W$11*W47))/F47</f>
        <v>10.071428571428571</v>
      </c>
      <c r="Z47" s="44">
        <f>T47+X47</f>
        <v>92.857142857142861</v>
      </c>
    </row>
    <row r="48" spans="2:26" ht="14.25" customHeight="1" x14ac:dyDescent="0.25">
      <c r="B48" s="17"/>
      <c r="C48" s="139" t="s">
        <v>61</v>
      </c>
      <c r="D48" s="140" t="s">
        <v>99</v>
      </c>
      <c r="E48" s="141">
        <v>6</v>
      </c>
      <c r="F48" s="141">
        <v>14</v>
      </c>
      <c r="G48" s="51">
        <f>I48+J48+K48+M48+N48+O48+Q48+R48+S48+U48+V48+W48</f>
        <v>12</v>
      </c>
      <c r="H48" s="150" t="s">
        <v>53</v>
      </c>
      <c r="I48" s="142"/>
      <c r="J48" s="142"/>
      <c r="K48" s="142"/>
      <c r="L48" s="144">
        <f>SUM(I48:K48)*100/F48</f>
        <v>0</v>
      </c>
      <c r="M48" s="142">
        <v>1</v>
      </c>
      <c r="N48" s="142"/>
      <c r="O48" s="142"/>
      <c r="P48" s="144">
        <f>SUM(M48:O48)*100/F48</f>
        <v>7.1428571428571432</v>
      </c>
      <c r="Q48" s="142"/>
      <c r="R48" s="142"/>
      <c r="S48" s="142">
        <v>1</v>
      </c>
      <c r="T48" s="144">
        <f>SUM(Q48:S48)*100/F48</f>
        <v>7.1428571428571432</v>
      </c>
      <c r="U48" s="142">
        <v>5</v>
      </c>
      <c r="V48" s="142">
        <v>1</v>
      </c>
      <c r="W48" s="142">
        <v>4</v>
      </c>
      <c r="X48" s="144">
        <f>SUM(U48:W48)*100/F48</f>
        <v>71.428571428571431</v>
      </c>
      <c r="Y48" s="144">
        <f>(($I$11*I48)+($J$11*J48)+($K$11*K48)+($M$11*M48)+($N$11*N48)+($O$11*O48)+($Q$11*Q48)+($R$11*R48)+($S$11*S48)+($U$11*U48)+($V$11*V48)+($W$11*W48))/F48</f>
        <v>8.7142857142857135</v>
      </c>
      <c r="Z48" s="145">
        <f>T48+X48</f>
        <v>78.571428571428569</v>
      </c>
    </row>
    <row r="49" spans="2:26" ht="14.25" customHeight="1" x14ac:dyDescent="0.25">
      <c r="B49" s="17"/>
      <c r="C49" s="139" t="s">
        <v>61</v>
      </c>
      <c r="D49" s="195" t="s">
        <v>105</v>
      </c>
      <c r="E49" s="194">
        <v>7</v>
      </c>
      <c r="F49" s="206">
        <v>14</v>
      </c>
      <c r="G49" s="51">
        <f>I49+J49+K49+M49+N49+O49+Q49+R49+S49+U49+V49+W49</f>
        <v>14</v>
      </c>
      <c r="H49" s="272" t="s">
        <v>53</v>
      </c>
      <c r="I49" s="206">
        <v>1</v>
      </c>
      <c r="J49" s="206"/>
      <c r="K49" s="205"/>
      <c r="L49" s="41">
        <f>SUM(I49:K49)*100/G49</f>
        <v>7.1428571428571432</v>
      </c>
      <c r="M49" s="207"/>
      <c r="N49" s="207"/>
      <c r="O49" s="28"/>
      <c r="P49" s="41">
        <f>SUM(M49:O49)*100/G49</f>
        <v>0</v>
      </c>
      <c r="Q49" s="207"/>
      <c r="R49" s="207"/>
      <c r="S49" s="28"/>
      <c r="T49" s="41">
        <f>SUM(Q49:S49)*100/G49</f>
        <v>0</v>
      </c>
      <c r="U49" s="207">
        <v>9</v>
      </c>
      <c r="V49" s="207"/>
      <c r="W49" s="28">
        <v>4</v>
      </c>
      <c r="X49" s="43">
        <f>SUM(U49:W49)*100/G49</f>
        <v>92.857142857142861</v>
      </c>
      <c r="Y49" s="196">
        <f>((1*I49)+(2*J49)+(3*K49)+(4*M49)+(5*N49)+(6*O49)+(7*Q49)+(8*R49)+(9*S49)+(10*U49)+(11*V49)+(12*W49))/G49</f>
        <v>9.9285714285714288</v>
      </c>
      <c r="Z49" s="197">
        <f>T49+X49</f>
        <v>92.857142857142861</v>
      </c>
    </row>
    <row r="50" spans="2:26" ht="14.25" customHeight="1" x14ac:dyDescent="0.25">
      <c r="B50" s="17"/>
      <c r="C50" s="4"/>
      <c r="D50" s="37"/>
      <c r="E50" s="3"/>
      <c r="F50" s="3"/>
      <c r="G50" s="37"/>
      <c r="H50" s="16"/>
      <c r="I50" s="6"/>
      <c r="J50" s="6"/>
      <c r="K50" s="6"/>
      <c r="L50" s="43"/>
      <c r="M50" s="6"/>
      <c r="N50" s="6"/>
      <c r="O50" s="6"/>
      <c r="P50" s="43"/>
      <c r="Q50" s="6"/>
      <c r="R50" s="6"/>
      <c r="S50" s="6"/>
      <c r="T50" s="43"/>
      <c r="U50" s="6"/>
      <c r="V50" s="6"/>
      <c r="W50" s="6"/>
      <c r="X50" s="43"/>
      <c r="Y50" s="81">
        <f>Y49-Y48</f>
        <v>1.2142857142857153</v>
      </c>
      <c r="Z50" s="81">
        <f>Z49-Z48</f>
        <v>14.285714285714292</v>
      </c>
    </row>
    <row r="51" spans="2:26" ht="14.25" customHeight="1" x14ac:dyDescent="0.25">
      <c r="B51" s="3"/>
      <c r="C51" s="139" t="s">
        <v>61</v>
      </c>
      <c r="D51" s="140" t="s">
        <v>99</v>
      </c>
      <c r="E51" s="141">
        <v>7</v>
      </c>
      <c r="F51" s="141">
        <v>14</v>
      </c>
      <c r="G51" s="51">
        <v>14</v>
      </c>
      <c r="H51" s="150" t="s">
        <v>53</v>
      </c>
      <c r="I51" s="142"/>
      <c r="J51" s="142"/>
      <c r="K51" s="142"/>
      <c r="L51" s="144">
        <f>SUM(I51:K51)*100/F51</f>
        <v>0</v>
      </c>
      <c r="M51" s="142"/>
      <c r="N51" s="142"/>
      <c r="O51" s="142"/>
      <c r="P51" s="144">
        <f>SUM(M51:O51)*100/F51</f>
        <v>0</v>
      </c>
      <c r="Q51" s="142"/>
      <c r="R51" s="142"/>
      <c r="S51" s="142"/>
      <c r="T51" s="144">
        <f>SUM(Q51:S51)*100/F51</f>
        <v>0</v>
      </c>
      <c r="U51" s="142">
        <v>10</v>
      </c>
      <c r="V51" s="142">
        <v>1</v>
      </c>
      <c r="W51" s="142">
        <v>3</v>
      </c>
      <c r="X51" s="144">
        <f>SUM(U51:W51)*100/F51</f>
        <v>100</v>
      </c>
      <c r="Y51" s="144">
        <f>(($I$11*I51)+($J$11*J51)+($K$11*K51)+($M$11*M51)+($N$11*N51)+($O$11*O51)+($Q$11*Q51)+($R$11*R51)+($S$11*S51)+($U$11*U51)+($V$11*V51)+($W$11*W51))/F51</f>
        <v>10.5</v>
      </c>
      <c r="Z51" s="145">
        <f>T51+X51</f>
        <v>100</v>
      </c>
    </row>
    <row r="52" spans="2:26" ht="14.25" customHeight="1" x14ac:dyDescent="0.25">
      <c r="B52" s="3"/>
      <c r="C52" s="4"/>
      <c r="D52" s="37"/>
      <c r="E52" s="3"/>
      <c r="F52" s="3"/>
      <c r="G52" s="37"/>
      <c r="H52" s="16"/>
      <c r="I52" s="6"/>
      <c r="J52" s="6"/>
      <c r="K52" s="6"/>
      <c r="L52" s="43"/>
      <c r="M52" s="6"/>
      <c r="N52" s="6"/>
      <c r="O52" s="6"/>
      <c r="P52" s="43"/>
      <c r="Q52" s="6"/>
      <c r="R52" s="6"/>
      <c r="S52" s="6"/>
      <c r="T52" s="43"/>
      <c r="U52" s="6"/>
      <c r="V52" s="6"/>
      <c r="W52" s="6"/>
      <c r="X52" s="43"/>
      <c r="Y52" s="43"/>
      <c r="Z52" s="43"/>
    </row>
    <row r="53" spans="2:26" x14ac:dyDescent="0.25">
      <c r="B53" s="3"/>
      <c r="C53" s="4"/>
      <c r="D53" s="140" t="s">
        <v>99</v>
      </c>
      <c r="E53" s="18"/>
      <c r="F53" s="18"/>
      <c r="G53" s="37"/>
      <c r="H53" s="150" t="s">
        <v>53</v>
      </c>
      <c r="I53" s="6"/>
      <c r="J53" s="6"/>
      <c r="K53" s="6"/>
      <c r="L53" s="43"/>
      <c r="M53" s="6"/>
      <c r="N53" s="6"/>
      <c r="O53" s="6"/>
      <c r="P53" s="42"/>
      <c r="Q53" s="6"/>
      <c r="R53" s="6"/>
      <c r="S53" s="6"/>
      <c r="T53" s="32"/>
      <c r="U53" s="6"/>
      <c r="V53" s="6"/>
      <c r="W53" s="6"/>
      <c r="X53" s="32"/>
      <c r="Y53" s="144">
        <f>AVERAGE(Y51,Y48,Y43)</f>
        <v>10.154761904761905</v>
      </c>
      <c r="Z53" s="144">
        <f>AVERAGE(Z51,Z48,Z43)</f>
        <v>92.857142857142847</v>
      </c>
    </row>
    <row r="54" spans="2:26" x14ac:dyDescent="0.25">
      <c r="B54" s="3"/>
      <c r="C54" s="4"/>
      <c r="D54" s="195" t="s">
        <v>105</v>
      </c>
      <c r="E54" s="18"/>
      <c r="F54" s="18"/>
      <c r="G54" s="37"/>
      <c r="H54" s="272" t="s">
        <v>53</v>
      </c>
      <c r="I54" s="6"/>
      <c r="J54" s="6"/>
      <c r="K54" s="6"/>
      <c r="L54" s="43"/>
      <c r="M54" s="6"/>
      <c r="N54" s="6"/>
      <c r="O54" s="6"/>
      <c r="P54" s="42"/>
      <c r="Q54" s="6"/>
      <c r="R54" s="6"/>
      <c r="S54" s="6"/>
      <c r="T54" s="32"/>
      <c r="U54" s="6"/>
      <c r="V54" s="6"/>
      <c r="W54" s="6"/>
      <c r="X54" s="32"/>
      <c r="Y54" s="229">
        <f>AVERAGE(Y45,Y40,Y36)</f>
        <v>10.273913043478261</v>
      </c>
      <c r="Z54" s="229">
        <f>AVERAGE(Z45,Z40,Z36)</f>
        <v>96.078431372549019</v>
      </c>
    </row>
    <row r="55" spans="2:26" x14ac:dyDescent="0.25">
      <c r="B55" s="3"/>
      <c r="C55" s="4"/>
      <c r="D55" s="195" t="s">
        <v>109</v>
      </c>
      <c r="E55" s="18"/>
      <c r="F55" s="18"/>
      <c r="G55" s="37"/>
      <c r="H55" s="272" t="s">
        <v>53</v>
      </c>
      <c r="I55" s="6"/>
      <c r="J55" s="6"/>
      <c r="K55" s="6"/>
      <c r="L55" s="43"/>
      <c r="M55" s="6"/>
      <c r="N55" s="6"/>
      <c r="O55" s="6"/>
      <c r="P55" s="42"/>
      <c r="Q55" s="6"/>
      <c r="R55" s="6"/>
      <c r="S55" s="6"/>
      <c r="T55" s="32"/>
      <c r="U55" s="6"/>
      <c r="V55" s="6"/>
      <c r="W55" s="6"/>
      <c r="X55" s="32"/>
      <c r="Y55" s="229">
        <f>AVERAGE(Y45,Y40,Y36)</f>
        <v>10.273913043478261</v>
      </c>
      <c r="Z55" s="229">
        <f>AVERAGE(Z45,Z40,Z36)</f>
        <v>96.078431372549019</v>
      </c>
    </row>
    <row r="56" spans="2:26" x14ac:dyDescent="0.25">
      <c r="B56" s="3"/>
      <c r="C56" s="4"/>
      <c r="D56" s="195" t="s">
        <v>119</v>
      </c>
      <c r="E56" s="18"/>
      <c r="F56" s="18"/>
      <c r="G56" s="37"/>
      <c r="H56" s="272" t="s">
        <v>53</v>
      </c>
      <c r="I56" s="6"/>
      <c r="J56" s="6"/>
      <c r="K56" s="6"/>
      <c r="L56" s="43"/>
      <c r="M56" s="6"/>
      <c r="N56" s="6"/>
      <c r="O56" s="6"/>
      <c r="P56" s="42"/>
      <c r="Q56" s="6"/>
      <c r="R56" s="6"/>
      <c r="S56" s="6"/>
      <c r="T56" s="32"/>
      <c r="U56" s="6"/>
      <c r="V56" s="6"/>
      <c r="W56" s="6"/>
      <c r="X56" s="32"/>
      <c r="Y56" s="229">
        <f>AVERAGE(Y41,Y37, Y35)</f>
        <v>10.210084033613445</v>
      </c>
      <c r="Z56" s="229">
        <f>AVERAGE(Z41,Z37,Z35)</f>
        <v>100</v>
      </c>
    </row>
    <row r="57" spans="2:26" x14ac:dyDescent="0.25">
      <c r="B57" s="3"/>
      <c r="C57" s="4"/>
      <c r="D57" s="37"/>
      <c r="E57" s="18"/>
      <c r="F57" s="18"/>
      <c r="G57" s="37"/>
      <c r="H57" s="49"/>
      <c r="I57" s="6"/>
      <c r="J57" s="6"/>
      <c r="K57" s="6"/>
      <c r="L57" s="43"/>
      <c r="M57" s="6"/>
      <c r="N57" s="6"/>
      <c r="O57" s="6"/>
      <c r="P57" s="42"/>
      <c r="Q57" s="6"/>
      <c r="R57" s="6"/>
      <c r="S57" s="6"/>
      <c r="T57" s="32"/>
      <c r="U57" s="6"/>
      <c r="V57" s="6"/>
      <c r="W57" s="6"/>
      <c r="X57" s="32"/>
      <c r="Y57" s="81">
        <f>Y55-Y54</f>
        <v>0</v>
      </c>
      <c r="Z57" s="81">
        <f>Z55-Z54</f>
        <v>0</v>
      </c>
    </row>
    <row r="58" spans="2:26" x14ac:dyDescent="0.25">
      <c r="B58" s="3"/>
      <c r="C58" s="4" t="s">
        <v>58</v>
      </c>
      <c r="D58" s="37" t="s">
        <v>119</v>
      </c>
      <c r="E58" s="18">
        <v>8</v>
      </c>
      <c r="F58" s="18">
        <v>18</v>
      </c>
      <c r="G58" s="51">
        <f>I58+J58+K58+M58+N58+O58+Q58+R58+S58+U58+V58+W58</f>
        <v>18</v>
      </c>
      <c r="H58" s="272" t="s">
        <v>54</v>
      </c>
      <c r="I58" s="6"/>
      <c r="J58" s="6"/>
      <c r="K58" s="6">
        <v>3</v>
      </c>
      <c r="L58" s="41">
        <f>SUM(I58:K58)*100/G58</f>
        <v>16.666666666666668</v>
      </c>
      <c r="M58" s="6">
        <v>5</v>
      </c>
      <c r="N58" s="6">
        <v>2</v>
      </c>
      <c r="O58" s="6">
        <v>3</v>
      </c>
      <c r="P58" s="41">
        <f>SUM(M58:O58)*100/G58</f>
        <v>55.555555555555557</v>
      </c>
      <c r="Q58" s="6">
        <v>2</v>
      </c>
      <c r="R58" s="6">
        <v>1</v>
      </c>
      <c r="S58" s="6">
        <v>2</v>
      </c>
      <c r="T58" s="41">
        <f>SUM(Q58:S58)*100/G58</f>
        <v>27.777777777777779</v>
      </c>
      <c r="U58" s="6"/>
      <c r="V58" s="6"/>
      <c r="W58" s="6"/>
      <c r="X58" s="43">
        <v>0</v>
      </c>
      <c r="Y58" s="196">
        <f>((1*I58)+(2*J58)+(3*K58)+(4*M58)+(5*N58)+(6*O58)+(7*Q58)+(8*R58)+(9*S58)+(10*U58)+(11*V58)+(12*W58))/G58</f>
        <v>5.3888888888888893</v>
      </c>
      <c r="Z58" s="197">
        <f>T58+X58</f>
        <v>27.777777777777779</v>
      </c>
    </row>
    <row r="59" spans="2:26" x14ac:dyDescent="0.25">
      <c r="B59" s="3"/>
      <c r="C59" s="4" t="s">
        <v>58</v>
      </c>
      <c r="D59" s="37" t="s">
        <v>109</v>
      </c>
      <c r="E59" s="18">
        <v>8</v>
      </c>
      <c r="F59" s="18">
        <v>15</v>
      </c>
      <c r="G59" s="51">
        <f>I59+J59+K59+M59+N59+O59+Q59+R59+S59+U59+V59+W59</f>
        <v>15</v>
      </c>
      <c r="H59" s="272" t="s">
        <v>54</v>
      </c>
      <c r="I59" s="6"/>
      <c r="J59" s="6">
        <v>4</v>
      </c>
      <c r="K59" s="6">
        <v>1</v>
      </c>
      <c r="L59" s="41">
        <f>SUM(I59:K59)*100/G59</f>
        <v>33.333333333333336</v>
      </c>
      <c r="M59" s="6">
        <v>1</v>
      </c>
      <c r="N59" s="6"/>
      <c r="O59" s="6">
        <v>1</v>
      </c>
      <c r="P59" s="41">
        <f>SUM(M59:O59)*100/G59</f>
        <v>13.333333333333334</v>
      </c>
      <c r="Q59" s="6">
        <v>1</v>
      </c>
      <c r="R59" s="6">
        <v>4</v>
      </c>
      <c r="S59" s="6">
        <v>2</v>
      </c>
      <c r="T59" s="41">
        <f>SUM(Q59:S59)*100/G59</f>
        <v>46.666666666666664</v>
      </c>
      <c r="U59" s="6">
        <v>1</v>
      </c>
      <c r="V59" s="6"/>
      <c r="W59" s="6"/>
      <c r="X59" s="43">
        <f>SUM(U59:W59)*100/G47</f>
        <v>7.1428571428571432</v>
      </c>
      <c r="Y59" s="196">
        <f>((1*I59)+(2*J59)+(3*K59)+(4*M59)+(5*N59)+(6*O59)+(7*Q59)+(8*R59)+(9*S59)+(10*U59)+(11*V59)+(12*W59))/G59</f>
        <v>5.8666666666666663</v>
      </c>
      <c r="Z59" s="197">
        <f>T59+X59</f>
        <v>53.80952380952381</v>
      </c>
    </row>
    <row r="60" spans="2:26" x14ac:dyDescent="0.25">
      <c r="B60" s="3"/>
      <c r="C60" s="4" t="s">
        <v>58</v>
      </c>
      <c r="D60" s="37" t="s">
        <v>119</v>
      </c>
      <c r="E60" s="18">
        <v>9</v>
      </c>
      <c r="F60" s="18">
        <v>15</v>
      </c>
      <c r="G60" s="51">
        <f>I60+J60+K60+M60+N60+O60+Q60+R60+S60+U60+V60+W60</f>
        <v>15</v>
      </c>
      <c r="H60" s="272" t="s">
        <v>54</v>
      </c>
      <c r="I60" s="6"/>
      <c r="J60" s="6">
        <v>3</v>
      </c>
      <c r="K60" s="6">
        <v>1</v>
      </c>
      <c r="L60" s="41">
        <f>SUM(I60:K60)*100/G60</f>
        <v>26.666666666666668</v>
      </c>
      <c r="M60" s="6">
        <v>1</v>
      </c>
      <c r="N60" s="6">
        <v>7</v>
      </c>
      <c r="O60" s="6">
        <v>1</v>
      </c>
      <c r="P60" s="41">
        <f>SUM(M60:O60)*100/G60</f>
        <v>60</v>
      </c>
      <c r="Q60" s="6"/>
      <c r="R60" s="6"/>
      <c r="S60" s="6">
        <v>2</v>
      </c>
      <c r="T60" s="41">
        <f>SUM(Q60:S60)*100/G60</f>
        <v>13.333333333333334</v>
      </c>
      <c r="U60" s="6"/>
      <c r="V60" s="6"/>
      <c r="W60" s="6"/>
      <c r="X60" s="43">
        <f>SUM(U60:W60)*100/G48</f>
        <v>0</v>
      </c>
      <c r="Y60" s="196">
        <f>((1*I60)+(2*J60)+(3*K60)+(4*M60)+(5*N60)+(6*O60)+(7*Q60)+(8*R60)+(9*S60)+(10*U60)+(11*V60)+(12*W60))/G60</f>
        <v>4.8</v>
      </c>
      <c r="Z60" s="197">
        <f>T60+X60</f>
        <v>13.333333333333334</v>
      </c>
    </row>
    <row r="61" spans="2:26" x14ac:dyDescent="0.25">
      <c r="B61" s="3"/>
      <c r="C61" s="4"/>
      <c r="D61" s="37"/>
      <c r="E61" s="18"/>
      <c r="F61" s="18"/>
      <c r="G61" s="51"/>
      <c r="H61" s="272"/>
      <c r="I61" s="6"/>
      <c r="J61" s="6"/>
      <c r="K61" s="6"/>
      <c r="L61" s="41"/>
      <c r="M61" s="6"/>
      <c r="N61" s="6"/>
      <c r="O61" s="6"/>
      <c r="P61" s="41"/>
      <c r="Q61" s="6"/>
      <c r="R61" s="6"/>
      <c r="S61" s="6"/>
      <c r="T61" s="41"/>
      <c r="U61" s="6"/>
      <c r="V61" s="6"/>
      <c r="W61" s="6"/>
      <c r="X61" s="43"/>
      <c r="Y61" s="81">
        <f>Y60-Y59</f>
        <v>-1.0666666666666664</v>
      </c>
      <c r="Z61" s="81">
        <f>Z60-Z59</f>
        <v>-40.476190476190474</v>
      </c>
    </row>
    <row r="62" spans="2:26" x14ac:dyDescent="0.25">
      <c r="B62" s="3"/>
      <c r="C62" s="4" t="s">
        <v>58</v>
      </c>
      <c r="D62" s="195" t="s">
        <v>105</v>
      </c>
      <c r="E62" s="194">
        <v>8</v>
      </c>
      <c r="F62" s="206">
        <v>14</v>
      </c>
      <c r="G62" s="51">
        <f>I62+J62+K62+M62+N62+O62+Q62+R62+S62+U62+V62+W62</f>
        <v>14</v>
      </c>
      <c r="H62" s="272" t="s">
        <v>54</v>
      </c>
      <c r="I62" s="206"/>
      <c r="J62" s="206"/>
      <c r="K62" s="205">
        <v>4</v>
      </c>
      <c r="L62" s="41">
        <f>SUM(I62:K62)*100/G62</f>
        <v>28.571428571428573</v>
      </c>
      <c r="M62" s="207"/>
      <c r="N62" s="207">
        <v>2</v>
      </c>
      <c r="O62" s="28">
        <v>5</v>
      </c>
      <c r="P62" s="41">
        <f>SUM(M62:O62)*100/G62</f>
        <v>50</v>
      </c>
      <c r="Q62" s="207">
        <v>1</v>
      </c>
      <c r="R62" s="207">
        <v>1</v>
      </c>
      <c r="S62" s="28">
        <v>1</v>
      </c>
      <c r="T62" s="41">
        <f>SUM(Q62:S62)*100/G62</f>
        <v>21.428571428571427</v>
      </c>
      <c r="U62" s="207"/>
      <c r="V62" s="207"/>
      <c r="W62" s="28"/>
      <c r="X62" s="43">
        <f>SUM(U62:W62)*100/G48</f>
        <v>0</v>
      </c>
      <c r="Y62" s="196">
        <f>((1*I62)+(2*J62)+(3*K62)+(4*M62)+(5*N62)+(6*O62)+(7*Q62)+(8*R62)+(9*S62)+(10*U62)+(11*V62)+(12*W62))/G62</f>
        <v>5.4285714285714288</v>
      </c>
      <c r="Z62" s="197">
        <f>T62+X62</f>
        <v>21.428571428571427</v>
      </c>
    </row>
    <row r="63" spans="2:26" x14ac:dyDescent="0.25">
      <c r="B63" s="3"/>
      <c r="C63" s="4" t="s">
        <v>58</v>
      </c>
      <c r="D63" s="195" t="s">
        <v>109</v>
      </c>
      <c r="E63" s="194">
        <v>9</v>
      </c>
      <c r="F63" s="280">
        <v>14</v>
      </c>
      <c r="G63" s="51">
        <f>I63+J63+K63+M63+N63+O63+Q63+R63+S63+U63+V63+W63</f>
        <v>14</v>
      </c>
      <c r="H63" s="272" t="s">
        <v>54</v>
      </c>
      <c r="I63" s="280"/>
      <c r="J63" s="280">
        <v>4</v>
      </c>
      <c r="K63" s="282">
        <v>1</v>
      </c>
      <c r="L63" s="41">
        <f>SUM(I63:K63)*100/G63</f>
        <v>35.714285714285715</v>
      </c>
      <c r="M63" s="281"/>
      <c r="N63" s="281">
        <v>3</v>
      </c>
      <c r="O63" s="28">
        <v>2</v>
      </c>
      <c r="P63" s="41">
        <f>SUM(M63:O63)*100/G63</f>
        <v>35.714285714285715</v>
      </c>
      <c r="Q63" s="281">
        <v>1</v>
      </c>
      <c r="R63" s="281">
        <v>1</v>
      </c>
      <c r="S63" s="28">
        <v>2</v>
      </c>
      <c r="T63" s="41">
        <f>SUM(Q63:S63)*100/G63</f>
        <v>28.571428571428573</v>
      </c>
      <c r="U63" s="281"/>
      <c r="V63" s="281"/>
      <c r="W63" s="28"/>
      <c r="X63" s="43">
        <f>SUM(U63:W63)*100/G49</f>
        <v>0</v>
      </c>
      <c r="Y63" s="196">
        <f>((1*I63)+(2*J63)+(3*K63)+(4*M63)+(5*N63)+(6*O63)+(7*Q63)+(8*R63)+(9*S63)+(10*U63)+(11*V63)+(12*W63))/G63</f>
        <v>5.0714285714285712</v>
      </c>
      <c r="Z63" s="197">
        <f>T63+X63</f>
        <v>28.571428571428573</v>
      </c>
    </row>
    <row r="64" spans="2:26" x14ac:dyDescent="0.25">
      <c r="B64" s="3"/>
      <c r="C64" s="4"/>
      <c r="D64" s="195"/>
      <c r="E64" s="194"/>
      <c r="F64" s="280"/>
      <c r="G64" s="51"/>
      <c r="H64" s="272"/>
      <c r="I64" s="280"/>
      <c r="J64" s="280"/>
      <c r="K64" s="282"/>
      <c r="L64" s="41"/>
      <c r="M64" s="281"/>
      <c r="N64" s="281"/>
      <c r="O64" s="28"/>
      <c r="P64" s="41"/>
      <c r="Q64" s="281"/>
      <c r="R64" s="281"/>
      <c r="S64" s="28"/>
      <c r="T64" s="41"/>
      <c r="U64" s="281"/>
      <c r="V64" s="281"/>
      <c r="W64" s="28"/>
      <c r="X64" s="43"/>
      <c r="Y64" s="81">
        <f>Y63-Y62</f>
        <v>-0.35714285714285765</v>
      </c>
      <c r="Z64" s="81">
        <f>Z63-Z62</f>
        <v>7.1428571428571459</v>
      </c>
    </row>
    <row r="65" spans="2:26" ht="14.25" customHeight="1" x14ac:dyDescent="0.25">
      <c r="B65" s="3"/>
      <c r="C65" s="4" t="s">
        <v>58</v>
      </c>
      <c r="D65" s="37" t="s">
        <v>20</v>
      </c>
      <c r="E65" s="3">
        <v>8</v>
      </c>
      <c r="F65" s="3">
        <v>12</v>
      </c>
      <c r="G65" s="51">
        <f>I65+J65+K65+M65+N65+O65+Q65+R65+S65+U65+V65+W65</f>
        <v>12</v>
      </c>
      <c r="H65" s="16" t="s">
        <v>54</v>
      </c>
      <c r="I65" s="6"/>
      <c r="J65" s="6"/>
      <c r="K65" s="6"/>
      <c r="L65" s="43">
        <f>SUM(I65:K65)*100/F65</f>
        <v>0</v>
      </c>
      <c r="M65" s="6"/>
      <c r="N65" s="6"/>
      <c r="O65" s="6"/>
      <c r="P65" s="43">
        <f>SUM(M65:O65)*100/F65</f>
        <v>0</v>
      </c>
      <c r="Q65" s="6"/>
      <c r="R65" s="6"/>
      <c r="S65" s="6"/>
      <c r="T65" s="43">
        <f>SUM(Q65:S65)*100/F65</f>
        <v>0</v>
      </c>
      <c r="U65" s="6">
        <v>2</v>
      </c>
      <c r="V65" s="6">
        <v>10</v>
      </c>
      <c r="W65" s="6"/>
      <c r="X65" s="43">
        <f>SUM(U65:W65)*100/F65</f>
        <v>100</v>
      </c>
      <c r="Y65" s="43">
        <f>(($I$11*I65)+($J$11*J65)+($K$11*K65)+($M$11*M65)+($N$11*N65)+($O$11*O65)+($Q$11*Q65)+($R$11*R65)+($S$11*S65)+($U$11*U65)+($V$11*V65)+($W$11*W65))/F65</f>
        <v>10.833333333333334</v>
      </c>
      <c r="Z65" s="44">
        <f>T65+X65</f>
        <v>100</v>
      </c>
    </row>
    <row r="66" spans="2:26" ht="14.25" customHeight="1" x14ac:dyDescent="0.25">
      <c r="B66" s="3"/>
      <c r="C66" s="139" t="s">
        <v>58</v>
      </c>
      <c r="D66" s="140" t="s">
        <v>99</v>
      </c>
      <c r="E66" s="141">
        <v>9</v>
      </c>
      <c r="F66" s="141">
        <v>12</v>
      </c>
      <c r="G66" s="51">
        <f>I66+J66+K66+M66+N66+O66+Q66+R66+S66+U66+V66+W66</f>
        <v>12</v>
      </c>
      <c r="H66" s="150" t="s">
        <v>54</v>
      </c>
      <c r="I66" s="142"/>
      <c r="J66" s="142"/>
      <c r="K66" s="142"/>
      <c r="L66" s="144">
        <f>SUM(I66:K66)*100/F66</f>
        <v>0</v>
      </c>
      <c r="M66" s="142"/>
      <c r="N66" s="142">
        <v>1</v>
      </c>
      <c r="O66" s="142">
        <v>1</v>
      </c>
      <c r="P66" s="144">
        <f>SUM(M66:O66)*100/F66</f>
        <v>16.666666666666668</v>
      </c>
      <c r="Q66" s="142"/>
      <c r="R66" s="142">
        <v>4</v>
      </c>
      <c r="S66" s="142">
        <v>4</v>
      </c>
      <c r="T66" s="144">
        <f>SUM(Q66:S66)*100/F66</f>
        <v>66.666666666666671</v>
      </c>
      <c r="U66" s="142">
        <v>2</v>
      </c>
      <c r="V66" s="142"/>
      <c r="W66" s="142"/>
      <c r="X66" s="144">
        <f>SUM(U66:W66)*100/F66</f>
        <v>16.666666666666668</v>
      </c>
      <c r="Y66" s="144">
        <f>(($I$11*I66)+($J$11*J66)+($K$11*K66)+($M$11*M66)+($N$11*N66)+($O$11*O66)+($Q$11*Q66)+($R$11*R66)+($S$11*S66)+($U$11*U66)+($V$11*V66)+($W$11*W66))/F66</f>
        <v>8.25</v>
      </c>
      <c r="Z66" s="145">
        <f>T66+X66</f>
        <v>83.333333333333343</v>
      </c>
    </row>
    <row r="67" spans="2:26" ht="14.25" customHeight="1" x14ac:dyDescent="0.25">
      <c r="B67" s="3"/>
      <c r="C67" s="39"/>
      <c r="D67" s="37"/>
      <c r="E67" s="18"/>
      <c r="F67" s="18"/>
      <c r="G67" s="37"/>
      <c r="H67" s="49"/>
      <c r="I67" s="6"/>
      <c r="J67" s="6"/>
      <c r="K67" s="6"/>
      <c r="L67" s="43"/>
      <c r="M67" s="6"/>
      <c r="N67" s="6"/>
      <c r="O67" s="6"/>
      <c r="P67" s="43"/>
      <c r="Q67" s="6"/>
      <c r="R67" s="6"/>
      <c r="S67" s="6"/>
      <c r="T67" s="43"/>
      <c r="U67" s="6"/>
      <c r="V67" s="6"/>
      <c r="W67" s="6"/>
      <c r="X67" s="43"/>
      <c r="Y67" s="81">
        <f>Y66-Y65</f>
        <v>-2.5833333333333339</v>
      </c>
      <c r="Z67" s="81">
        <f>Z66-Z65</f>
        <v>-16.666666666666657</v>
      </c>
    </row>
    <row r="68" spans="2:26" ht="14.25" customHeight="1" x14ac:dyDescent="0.25">
      <c r="B68" s="3"/>
      <c r="C68" s="139" t="s">
        <v>58</v>
      </c>
      <c r="D68" s="140" t="s">
        <v>99</v>
      </c>
      <c r="E68" s="141">
        <v>8</v>
      </c>
      <c r="F68" s="141">
        <v>10</v>
      </c>
      <c r="G68" s="51">
        <f>I68+J68+K68+M68+N68+O68+Q68+R68+S68+U68+V68+W68</f>
        <v>10</v>
      </c>
      <c r="H68" s="150" t="s">
        <v>54</v>
      </c>
      <c r="I68" s="142"/>
      <c r="J68" s="142">
        <v>2</v>
      </c>
      <c r="K68" s="142">
        <v>4</v>
      </c>
      <c r="L68" s="144">
        <f>SUM(I68:K68)*100/F68</f>
        <v>60</v>
      </c>
      <c r="M68" s="142"/>
      <c r="N68" s="142"/>
      <c r="O68" s="142">
        <v>1</v>
      </c>
      <c r="P68" s="144">
        <f>SUM(M68:O68)*100/F68</f>
        <v>10</v>
      </c>
      <c r="Q68" s="142">
        <v>1</v>
      </c>
      <c r="R68" s="142">
        <v>2</v>
      </c>
      <c r="S68" s="142"/>
      <c r="T68" s="144">
        <f>SUM(Q68:S68)*100/F68</f>
        <v>30</v>
      </c>
      <c r="U68" s="142"/>
      <c r="V68" s="142"/>
      <c r="W68" s="142"/>
      <c r="X68" s="144">
        <f>SUM(U68:W68)*100/F68</f>
        <v>0</v>
      </c>
      <c r="Y68" s="144">
        <f>(($I$11*I68)+($J$11*J68)+($K$11*K68)+($M$11*M68)+($N$11*N68)+($O$11*O68)+($Q$11*Q68)+($R$11*R68)+($S$11*S68)+($U$11*U68)+($V$11*V68)+($W$11*W68))/F68</f>
        <v>4.5</v>
      </c>
      <c r="Z68" s="145">
        <f>T68+X68</f>
        <v>30</v>
      </c>
    </row>
    <row r="69" spans="2:26" ht="14.25" customHeight="1" x14ac:dyDescent="0.25">
      <c r="B69" s="3"/>
      <c r="C69" s="39"/>
      <c r="D69" s="195" t="s">
        <v>105</v>
      </c>
      <c r="E69" s="194">
        <v>9</v>
      </c>
      <c r="F69" s="206">
        <v>10</v>
      </c>
      <c r="G69" s="51">
        <f>I69+J69+K69+M69+N69+O69+Q69+R69+S69+U69+V69+W69</f>
        <v>10</v>
      </c>
      <c r="H69" s="272" t="s">
        <v>54</v>
      </c>
      <c r="I69" s="206">
        <v>1</v>
      </c>
      <c r="J69" s="206">
        <v>3</v>
      </c>
      <c r="K69" s="205">
        <v>2</v>
      </c>
      <c r="L69" s="41">
        <f>SUM(I69:K69)*100/G69</f>
        <v>60</v>
      </c>
      <c r="M69" s="207"/>
      <c r="N69" s="207"/>
      <c r="O69" s="28"/>
      <c r="P69" s="41">
        <f>SUM(M69:O69)*100/G69</f>
        <v>0</v>
      </c>
      <c r="Q69" s="207">
        <v>2</v>
      </c>
      <c r="R69" s="207"/>
      <c r="S69" s="28">
        <v>2</v>
      </c>
      <c r="T69" s="41">
        <f>SUM(Q69:S69)*100/G69</f>
        <v>40</v>
      </c>
      <c r="U69" s="207"/>
      <c r="V69" s="207"/>
      <c r="W69" s="28"/>
      <c r="X69" s="43">
        <f>SUM(U69:W69)*100/G69</f>
        <v>0</v>
      </c>
      <c r="Y69" s="196">
        <f>((1*I69)+(2*J69)+(3*K69)+(4*M69)+(5*N69)+(6*O69)+(7*Q69)+(8*R69)+(9*S69)+(10*U69)+(11*V69)+(12*W69))/G69</f>
        <v>4.5</v>
      </c>
      <c r="Z69" s="197">
        <f>T69+X69</f>
        <v>40</v>
      </c>
    </row>
    <row r="70" spans="2:26" ht="14.25" customHeight="1" x14ac:dyDescent="0.25">
      <c r="B70" s="3"/>
      <c r="C70" s="39"/>
      <c r="D70" s="37"/>
      <c r="E70" s="18"/>
      <c r="F70" s="18"/>
      <c r="G70" s="37"/>
      <c r="H70" s="49"/>
      <c r="I70" s="6"/>
      <c r="J70" s="6"/>
      <c r="K70" s="6"/>
      <c r="L70" s="43"/>
      <c r="M70" s="6"/>
      <c r="N70" s="6"/>
      <c r="O70" s="6"/>
      <c r="P70" s="43"/>
      <c r="Q70" s="6"/>
      <c r="R70" s="6"/>
      <c r="S70" s="6"/>
      <c r="T70" s="43"/>
      <c r="U70" s="6"/>
      <c r="V70" s="6"/>
      <c r="W70" s="6"/>
      <c r="X70" s="43"/>
      <c r="Y70" s="43"/>
      <c r="Z70" s="44"/>
    </row>
    <row r="71" spans="2:26" x14ac:dyDescent="0.25">
      <c r="B71" s="76"/>
      <c r="C71" s="76"/>
      <c r="D71" s="140" t="s">
        <v>99</v>
      </c>
      <c r="E71" s="76"/>
      <c r="F71" s="76"/>
      <c r="G71" s="76"/>
      <c r="H71" s="150" t="s">
        <v>54</v>
      </c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149">
        <f>AVERAGE(Y68,Y66)</f>
        <v>6.375</v>
      </c>
      <c r="Z71" s="149">
        <f>AVERAGE(Z68,Z66)</f>
        <v>56.666666666666671</v>
      </c>
    </row>
    <row r="72" spans="2:26" x14ac:dyDescent="0.25">
      <c r="B72" s="76"/>
      <c r="C72" s="76"/>
      <c r="D72" s="195" t="s">
        <v>105</v>
      </c>
      <c r="E72" s="76"/>
      <c r="F72" s="76"/>
      <c r="G72" s="76"/>
      <c r="H72" s="272" t="s">
        <v>54</v>
      </c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229">
        <f>AVERAGE(Y69,Y62)</f>
        <v>4.9642857142857144</v>
      </c>
      <c r="Z72" s="229">
        <f>AVERAGE(Z69,Z62)</f>
        <v>30.714285714285715</v>
      </c>
    </row>
    <row r="73" spans="2:26" x14ac:dyDescent="0.25">
      <c r="B73" s="76"/>
      <c r="C73" s="76"/>
      <c r="D73" s="195" t="s">
        <v>109</v>
      </c>
      <c r="E73" s="76"/>
      <c r="F73" s="76"/>
      <c r="G73" s="76"/>
      <c r="H73" s="272" t="s">
        <v>54</v>
      </c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229">
        <f>AVERAGE(Y63,Y59)</f>
        <v>5.4690476190476183</v>
      </c>
      <c r="Z73" s="229">
        <f>AVERAGE(Z63,Z59)</f>
        <v>41.19047619047619</v>
      </c>
    </row>
    <row r="74" spans="2:26" x14ac:dyDescent="0.25">
      <c r="B74" s="76"/>
      <c r="C74" s="76"/>
      <c r="D74" s="195" t="s">
        <v>119</v>
      </c>
      <c r="E74" s="76"/>
      <c r="F74" s="76"/>
      <c r="G74" s="76"/>
      <c r="H74" s="272" t="s">
        <v>54</v>
      </c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229">
        <v>5.0999999999999996</v>
      </c>
      <c r="Z74" s="229">
        <v>20.5</v>
      </c>
    </row>
    <row r="75" spans="2:26" x14ac:dyDescent="0.25">
      <c r="B75" s="76"/>
      <c r="C75" s="76"/>
      <c r="D75" s="37"/>
      <c r="E75" s="55"/>
      <c r="F75" s="55"/>
      <c r="G75" s="55"/>
      <c r="H75" s="49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81">
        <f>Y74-Y73</f>
        <v>-0.36904761904761862</v>
      </c>
      <c r="Z75" s="81">
        <f>Z74-Z73</f>
        <v>-20.69047619047619</v>
      </c>
    </row>
    <row r="76" spans="2:26" ht="45" x14ac:dyDescent="0.25">
      <c r="B76" s="76"/>
      <c r="C76" s="151" t="s">
        <v>91</v>
      </c>
      <c r="D76" s="140" t="s">
        <v>99</v>
      </c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144">
        <f t="shared" ref="Y76:Z79" si="0">AVERAGE(Y71,Y53,Y30)</f>
        <v>7.9454365079365088</v>
      </c>
      <c r="Z76" s="144">
        <f t="shared" si="0"/>
        <v>72.3611111111111</v>
      </c>
    </row>
    <row r="77" spans="2:26" ht="45" x14ac:dyDescent="0.25">
      <c r="B77" s="55"/>
      <c r="C77" s="199" t="s">
        <v>91</v>
      </c>
      <c r="D77" s="195" t="s">
        <v>105</v>
      </c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196">
        <f t="shared" si="0"/>
        <v>7.6838813786384117</v>
      </c>
      <c r="Z77" s="196">
        <f t="shared" si="0"/>
        <v>70.322128851540626</v>
      </c>
    </row>
    <row r="78" spans="2:26" ht="45" x14ac:dyDescent="0.25">
      <c r="B78" s="55"/>
      <c r="C78" s="199" t="s">
        <v>91</v>
      </c>
      <c r="D78" s="195" t="s">
        <v>109</v>
      </c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196">
        <f t="shared" si="0"/>
        <v>8.0725469898104176</v>
      </c>
      <c r="Z78" s="196">
        <f t="shared" si="0"/>
        <v>74.710550887021483</v>
      </c>
    </row>
    <row r="79" spans="2:26" ht="45" x14ac:dyDescent="0.25">
      <c r="B79" s="55"/>
      <c r="C79" s="199" t="s">
        <v>91</v>
      </c>
      <c r="D79" s="195" t="s">
        <v>119</v>
      </c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196">
        <f t="shared" si="0"/>
        <v>8.253906006847183</v>
      </c>
      <c r="Z79" s="196">
        <f t="shared" si="0"/>
        <v>72.970899470899482</v>
      </c>
    </row>
    <row r="80" spans="2:26" x14ac:dyDescent="0.25">
      <c r="B80" s="76"/>
      <c r="C80" s="198" t="s">
        <v>90</v>
      </c>
      <c r="D80" s="55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81">
        <f>Y79-Y78</f>
        <v>0.18135901703676538</v>
      </c>
      <c r="Z80" s="81">
        <f>Z79-Z78</f>
        <v>-1.7396514161220011</v>
      </c>
    </row>
  </sheetData>
  <mergeCells count="27">
    <mergeCell ref="B6:Z6"/>
    <mergeCell ref="Y1:Z1"/>
    <mergeCell ref="B2:Z2"/>
    <mergeCell ref="B3:Z3"/>
    <mergeCell ref="B4:Z4"/>
    <mergeCell ref="B5:Z5"/>
    <mergeCell ref="I10:K10"/>
    <mergeCell ref="M10:O10"/>
    <mergeCell ref="Q10:S10"/>
    <mergeCell ref="U10:W10"/>
    <mergeCell ref="Y10:Y11"/>
    <mergeCell ref="B7:Z7"/>
    <mergeCell ref="I9:L9"/>
    <mergeCell ref="M9:P9"/>
    <mergeCell ref="Q9:T9"/>
    <mergeCell ref="U9:X9"/>
    <mergeCell ref="Y9:Z9"/>
    <mergeCell ref="B8:B11"/>
    <mergeCell ref="C8:C11"/>
    <mergeCell ref="D8:D11"/>
    <mergeCell ref="E8:E11"/>
    <mergeCell ref="F8:F11"/>
    <mergeCell ref="G8:G11"/>
    <mergeCell ref="H8:H11"/>
    <mergeCell ref="I8:X8"/>
    <mergeCell ref="Y8:Z8"/>
    <mergeCell ref="Z10:Z11"/>
  </mergeCells>
  <pageMargins left="0.7" right="0.7" top="0.75" bottom="0.75" header="0.3" footer="0.3"/>
  <pageSetup paperSize="9" scale="5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zoomScale="86" zoomScaleNormal="86" workbookViewId="0">
      <selection activeCell="M9" sqref="M9"/>
    </sheetView>
  </sheetViews>
  <sheetFormatPr defaultRowHeight="15" x14ac:dyDescent="0.25"/>
  <cols>
    <col min="1" max="1" width="15.140625" customWidth="1"/>
    <col min="3" max="3" width="12.28515625" customWidth="1"/>
    <col min="12" max="12" width="12" customWidth="1"/>
    <col min="13" max="13" width="11.42578125" customWidth="1"/>
    <col min="20" max="20" width="9.7109375" bestFit="1" customWidth="1"/>
    <col min="22" max="22" width="9.7109375" bestFit="1" customWidth="1"/>
  </cols>
  <sheetData>
    <row r="3" spans="1:13" ht="18" x14ac:dyDescent="0.25">
      <c r="A3" s="480" t="s">
        <v>103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</row>
    <row r="4" spans="1:13" ht="40.5" customHeight="1" x14ac:dyDescent="0.25">
      <c r="A4" s="481" t="s">
        <v>6</v>
      </c>
      <c r="B4" s="483" t="s">
        <v>86</v>
      </c>
      <c r="C4" s="483"/>
      <c r="D4" s="483" t="s">
        <v>87</v>
      </c>
      <c r="E4" s="483"/>
      <c r="F4" s="483" t="s">
        <v>85</v>
      </c>
      <c r="G4" s="483"/>
      <c r="H4" s="483" t="s">
        <v>84</v>
      </c>
      <c r="I4" s="483"/>
      <c r="J4" s="483" t="s">
        <v>83</v>
      </c>
      <c r="K4" s="483"/>
      <c r="L4" s="484" t="s">
        <v>82</v>
      </c>
      <c r="M4" s="485" t="s">
        <v>117</v>
      </c>
    </row>
    <row r="5" spans="1:13" ht="18" x14ac:dyDescent="0.25">
      <c r="A5" s="482"/>
      <c r="B5" s="393" t="s">
        <v>88</v>
      </c>
      <c r="C5" s="394" t="s">
        <v>18</v>
      </c>
      <c r="D5" s="393" t="s">
        <v>88</v>
      </c>
      <c r="E5" s="394" t="s">
        <v>18</v>
      </c>
      <c r="F5" s="393" t="s">
        <v>88</v>
      </c>
      <c r="G5" s="394" t="s">
        <v>18</v>
      </c>
      <c r="H5" s="393" t="s">
        <v>88</v>
      </c>
      <c r="I5" s="394" t="s">
        <v>18</v>
      </c>
      <c r="J5" s="393" t="s">
        <v>88</v>
      </c>
      <c r="K5" s="394" t="s">
        <v>18</v>
      </c>
      <c r="L5" s="484"/>
      <c r="M5" s="485"/>
    </row>
    <row r="6" spans="1:13" ht="18" x14ac:dyDescent="0.25">
      <c r="A6" s="395" t="s">
        <v>105</v>
      </c>
      <c r="B6" s="396">
        <f>'13а'!X360</f>
        <v>7.0724548118910864</v>
      </c>
      <c r="C6" s="396">
        <f>'13а'!Y360</f>
        <v>64.715872291677613</v>
      </c>
      <c r="D6" s="396">
        <f>'12а'!Y315</f>
        <v>5.4892422614150558</v>
      </c>
      <c r="E6" s="396">
        <f>'12а'!Z315</f>
        <v>36.479330065359477</v>
      </c>
      <c r="F6" s="396">
        <f>'14а'!Y118</f>
        <v>8.5630372024489674</v>
      </c>
      <c r="G6" s="396">
        <f>'14а'!Z118</f>
        <v>87.203154766179978</v>
      </c>
      <c r="H6" s="396">
        <f>'15а'!Y116</f>
        <v>8.0468016752155407</v>
      </c>
      <c r="I6" s="396">
        <f>'15а'!Z116</f>
        <v>76.410018552875698</v>
      </c>
      <c r="J6" s="396">
        <f>'16а'!Y77</f>
        <v>7.6838813786384117</v>
      </c>
      <c r="K6" s="396">
        <f>'16а'!Z77</f>
        <v>70.322128851540626</v>
      </c>
      <c r="L6" s="397">
        <f t="shared" ref="L6:M8" si="0">AVERAGE(B6,D6,F6,H6,J6)</f>
        <v>7.3710834659218119</v>
      </c>
      <c r="M6" s="397">
        <f t="shared" si="0"/>
        <v>67.026100905526675</v>
      </c>
    </row>
    <row r="7" spans="1:13" ht="18" x14ac:dyDescent="0.25">
      <c r="A7" s="398" t="s">
        <v>118</v>
      </c>
      <c r="B7" s="396">
        <f>'13а'!X361</f>
        <v>6.215320518487002</v>
      </c>
      <c r="C7" s="396">
        <f>'13а'!Y361</f>
        <v>51.01282289376006</v>
      </c>
      <c r="D7" s="396">
        <f>'12а'!Y316</f>
        <v>6.2020425270581558</v>
      </c>
      <c r="E7" s="396">
        <f>'12а'!Z316</f>
        <v>46.036911968710768</v>
      </c>
      <c r="F7" s="396">
        <f>'14а'!Y119</f>
        <v>8.4541096772481499</v>
      </c>
      <c r="G7" s="396">
        <f>'14а'!Z119</f>
        <v>80.063114134542715</v>
      </c>
      <c r="H7" s="396">
        <f>'15а'!Y117</f>
        <v>8.1840253888116514</v>
      </c>
      <c r="I7" s="396">
        <f>'15а'!Z117</f>
        <v>75.278403851659249</v>
      </c>
      <c r="J7" s="396">
        <f>'16а'!Y78</f>
        <v>8.0725469898104176</v>
      </c>
      <c r="K7" s="396">
        <f>'16а'!Z78</f>
        <v>74.710550887021483</v>
      </c>
      <c r="L7" s="397">
        <f t="shared" si="0"/>
        <v>7.4256090202830745</v>
      </c>
      <c r="M7" s="397">
        <f t="shared" si="0"/>
        <v>65.420360747138858</v>
      </c>
    </row>
    <row r="8" spans="1:13" ht="18" x14ac:dyDescent="0.25">
      <c r="A8" s="398" t="s">
        <v>119</v>
      </c>
      <c r="B8" s="396">
        <f>'13а'!X362</f>
        <v>6.5637779417322477</v>
      </c>
      <c r="C8" s="396">
        <f>'13а'!Y362</f>
        <v>57.193547189407163</v>
      </c>
      <c r="D8" s="396">
        <f>'12а'!Y317</f>
        <v>5.8096016184251482</v>
      </c>
      <c r="E8" s="396">
        <f>'12а'!Z317</f>
        <v>40.654282647036275</v>
      </c>
      <c r="F8" s="396">
        <f>'14а'!Y120</f>
        <v>7.8909563825530213</v>
      </c>
      <c r="G8" s="396">
        <f>'14а'!Z120</f>
        <v>76.982704192788233</v>
      </c>
      <c r="H8" s="396">
        <f>'15а'!Y118</f>
        <v>8.5735894357743092</v>
      </c>
      <c r="I8" s="396">
        <f>'15а'!Z118</f>
        <v>80.963051887421642</v>
      </c>
      <c r="J8" s="396">
        <f>'16а'!Y79</f>
        <v>8.253906006847183</v>
      </c>
      <c r="K8" s="396">
        <f>'16а'!Z79</f>
        <v>72.970899470899482</v>
      </c>
      <c r="L8" s="397">
        <f t="shared" si="0"/>
        <v>7.4183662770663812</v>
      </c>
      <c r="M8" s="397">
        <f t="shared" si="0"/>
        <v>65.752897077510553</v>
      </c>
    </row>
    <row r="9" spans="1:13" ht="18" x14ac:dyDescent="0.25">
      <c r="A9" s="399" t="s">
        <v>90</v>
      </c>
      <c r="B9" s="400">
        <f t="shared" ref="B9:M9" si="1">B8-B7</f>
        <v>0.34845742324524576</v>
      </c>
      <c r="C9" s="400">
        <f t="shared" si="1"/>
        <v>6.1807242956471029</v>
      </c>
      <c r="D9" s="400">
        <f t="shared" si="1"/>
        <v>-0.39244090863300762</v>
      </c>
      <c r="E9" s="400">
        <f t="shared" si="1"/>
        <v>-5.3826293216744929</v>
      </c>
      <c r="F9" s="400">
        <f t="shared" si="1"/>
        <v>-0.56315329469512854</v>
      </c>
      <c r="G9" s="400">
        <f t="shared" si="1"/>
        <v>-3.0804099417544819</v>
      </c>
      <c r="H9" s="400">
        <f t="shared" si="1"/>
        <v>0.38956404696265778</v>
      </c>
      <c r="I9" s="400">
        <f t="shared" si="1"/>
        <v>5.6846480357623932</v>
      </c>
      <c r="J9" s="400">
        <f t="shared" si="1"/>
        <v>0.18135901703676538</v>
      </c>
      <c r="K9" s="400">
        <f t="shared" si="1"/>
        <v>-1.7396514161220011</v>
      </c>
      <c r="L9" s="400">
        <f t="shared" si="1"/>
        <v>-7.2427432166932704E-3</v>
      </c>
      <c r="M9" s="400">
        <f t="shared" si="1"/>
        <v>0.3325363303716955</v>
      </c>
    </row>
  </sheetData>
  <mergeCells count="9">
    <mergeCell ref="A3:M3"/>
    <mergeCell ref="A4:A5"/>
    <mergeCell ref="B4:C4"/>
    <mergeCell ref="D4:E4"/>
    <mergeCell ref="F4:G4"/>
    <mergeCell ref="H4:I4"/>
    <mergeCell ref="J4:K4"/>
    <mergeCell ref="L4:L5"/>
    <mergeCell ref="M4:M5"/>
  </mergeCells>
  <pageMargins left="0.7" right="0.7" top="0.75" bottom="0.75" header="0.3" footer="0.3"/>
  <pageSetup paperSize="9" scale="65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12а</vt:lpstr>
      <vt:lpstr>13а</vt:lpstr>
      <vt:lpstr>14а</vt:lpstr>
      <vt:lpstr>15а</vt:lpstr>
      <vt:lpstr>16а</vt:lpstr>
      <vt:lpstr>порівняння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2021-01-20T12:03:05Z</dcterms:modified>
</cp:coreProperties>
</file>